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830"/>
  <workbookPr/>
  <mc:AlternateContent xmlns:mc="http://schemas.openxmlformats.org/markup-compatibility/2006">
    <mc:Choice Requires="x15">
      <x15ac:absPath xmlns:x15ac="http://schemas.microsoft.com/office/spreadsheetml/2010/11/ac" url="F:\TRANSPARENCIA LALO\ART 89\FRAC XXV\"/>
    </mc:Choice>
  </mc:AlternateContent>
  <bookViews>
    <workbookView xWindow="0" yWindow="360" windowWidth="20490" windowHeight="6795" activeTab="1"/>
  </bookViews>
  <sheets>
    <sheet name="POSICION FINANCIERA" sheetId="1" r:id="rId1"/>
    <sheet name="DO DE ACTIVIDADES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0" i="2" l="1"/>
  <c r="I21" i="2"/>
  <c r="I18" i="2"/>
  <c r="I31" i="2"/>
  <c r="P30" i="2"/>
  <c r="I27" i="2"/>
  <c r="E48" i="1"/>
  <c r="J61" i="2" l="1"/>
  <c r="J66" i="2" s="1"/>
  <c r="E66" i="2"/>
  <c r="J46" i="2"/>
  <c r="J34" i="2"/>
  <c r="J40" i="1"/>
  <c r="J43" i="1" s="1"/>
  <c r="J49" i="1" s="1"/>
  <c r="P31" i="1"/>
  <c r="J27" i="1"/>
  <c r="J30" i="1" s="1"/>
  <c r="J25" i="1"/>
  <c r="J31" i="1" l="1"/>
  <c r="J68" i="2"/>
  <c r="I43" i="2"/>
  <c r="I46" i="2" s="1"/>
  <c r="I65" i="2"/>
  <c r="I64" i="2"/>
  <c r="I63" i="2"/>
  <c r="I62" i="2"/>
  <c r="I61" i="2"/>
  <c r="E46" i="2"/>
  <c r="I66" i="2" l="1"/>
  <c r="I60" i="2"/>
  <c r="E56" i="2"/>
  <c r="E68" i="2" s="1"/>
  <c r="I56" i="2"/>
  <c r="I38" i="2"/>
  <c r="E34" i="2"/>
  <c r="I32" i="2"/>
  <c r="I30" i="2"/>
  <c r="I17" i="2"/>
  <c r="I14" i="2"/>
  <c r="I12" i="2"/>
  <c r="I13" i="2"/>
  <c r="I47" i="1"/>
  <c r="I46" i="1"/>
  <c r="I45" i="1"/>
  <c r="I48" i="1" s="1"/>
  <c r="I38" i="1"/>
  <c r="E40" i="1"/>
  <c r="I40" i="1" s="1"/>
  <c r="I27" i="1"/>
  <c r="I29" i="1"/>
  <c r="O32" i="1"/>
  <c r="E27" i="1"/>
  <c r="E30" i="1" s="1"/>
  <c r="I30" i="1" s="1"/>
  <c r="E25" i="1"/>
  <c r="I25" i="1" s="1"/>
  <c r="D25" i="1"/>
  <c r="I18" i="1"/>
  <c r="I15" i="1"/>
  <c r="I14" i="1"/>
  <c r="I34" i="2" l="1"/>
  <c r="I68" i="2"/>
  <c r="N69" i="2" s="1"/>
  <c r="N72" i="2" s="1"/>
  <c r="E43" i="1"/>
  <c r="E49" i="1" s="1"/>
  <c r="I31" i="1"/>
  <c r="E31" i="1"/>
  <c r="I43" i="1" l="1"/>
  <c r="I49" i="1" s="1"/>
</calcChain>
</file>

<file path=xl/sharedStrings.xml><?xml version="1.0" encoding="utf-8"?>
<sst xmlns="http://schemas.openxmlformats.org/spreadsheetml/2006/main" count="155" uniqueCount="106">
  <si>
    <t>FORMATO A-EPF "ESTADO DE POSICIÓN FINANCIERA"</t>
  </si>
  <si>
    <t>Activo</t>
  </si>
  <si>
    <t>Circulante</t>
  </si>
  <si>
    <t xml:space="preserve">Caja </t>
  </si>
  <si>
    <t>Bancos</t>
  </si>
  <si>
    <t>Deudores diversos</t>
  </si>
  <si>
    <t>Gastos por Comprobar</t>
  </si>
  <si>
    <t>Préstamos al Personal</t>
  </si>
  <si>
    <t>Préstamos a Comtés</t>
  </si>
  <si>
    <t>Inversiones en Valores y Fideicomisos</t>
  </si>
  <si>
    <t>Pólizas de Seguros</t>
  </si>
  <si>
    <t>Anticipos para Gastos</t>
  </si>
  <si>
    <t>Total Activo Circulante</t>
  </si>
  <si>
    <t>No Circulante</t>
  </si>
  <si>
    <t>Inmuebles, maquinaria, mobiliario y equipo</t>
  </si>
  <si>
    <t>Diferido</t>
  </si>
  <si>
    <t>Total Activo no Circulante</t>
  </si>
  <si>
    <t xml:space="preserve">Total Activo </t>
  </si>
  <si>
    <t>Pasivo</t>
  </si>
  <si>
    <t>A corto plazo</t>
  </si>
  <si>
    <t>Proveedores</t>
  </si>
  <si>
    <t>Cuentas por Pagar</t>
  </si>
  <si>
    <t>Acreedores Diversos</t>
  </si>
  <si>
    <t>Impuestos por Pagar</t>
  </si>
  <si>
    <t>Total pasivo a corto plazo</t>
  </si>
  <si>
    <t>A largo plazo</t>
  </si>
  <si>
    <t>Total pasivo</t>
  </si>
  <si>
    <t>Patrimonio</t>
  </si>
  <si>
    <t>Total patrimonio</t>
  </si>
  <si>
    <t>Total pasivo y patrimonio</t>
  </si>
  <si>
    <t>No Restringido</t>
  </si>
  <si>
    <t>Monto($)</t>
  </si>
  <si>
    <t>Restrinido temporalmente</t>
  </si>
  <si>
    <t>Restringido Permanentemente</t>
  </si>
  <si>
    <t>Total</t>
  </si>
  <si>
    <t>Total año anterior</t>
  </si>
  <si>
    <t>ESTADO DE POSICIÓN FINANCIERA</t>
  </si>
  <si>
    <t>(CIFRAS EN PESOS)</t>
  </si>
  <si>
    <t>I. RESPONSABLE DE LA INFORMACIÓN</t>
  </si>
  <si>
    <t>NOMBRE DEL TITULAR DEL ÓRGANO RESPONSABLE DE FINANZAS</t>
  </si>
  <si>
    <t>FIRMA</t>
  </si>
  <si>
    <t>FECHA</t>
  </si>
  <si>
    <t>I. RESPONSABLE DE LA AUDITORÍA DEL DESPACHO EXTERNO</t>
  </si>
  <si>
    <t>NOMBRE DEL TITULAR DEL AUDITOR EXTERNO</t>
  </si>
  <si>
    <t>FORMATO A-EPA "ESTADO DE ACTIVIDADES"</t>
  </si>
  <si>
    <t>ESTADO DE ACTIVIDADES</t>
  </si>
  <si>
    <t xml:space="preserve">Restringido </t>
  </si>
  <si>
    <t>Ingresos</t>
  </si>
  <si>
    <t>Financiamiento público:</t>
  </si>
  <si>
    <t>Para actividades de operación ordinaria</t>
  </si>
  <si>
    <t>Para gastos de campaña</t>
  </si>
  <si>
    <t>Para actividades específicas</t>
  </si>
  <si>
    <t>Financiamiento privado:</t>
  </si>
  <si>
    <t>Aportaciones de militantes en efectivo</t>
  </si>
  <si>
    <t>Operación ordinaria</t>
  </si>
  <si>
    <t>Campaña federal</t>
  </si>
  <si>
    <t>Aportaciones de militantes en especie</t>
  </si>
  <si>
    <t>Aportaciones de simpatizantes en efectivo:</t>
  </si>
  <si>
    <t>Aportaciones de simpatizantes en especie:</t>
  </si>
  <si>
    <t>Autofinanciamiento</t>
  </si>
  <si>
    <t>Rendimientos financieros, fondos y fideicomisos:</t>
  </si>
  <si>
    <t>Transferecia de recursos no federales</t>
  </si>
  <si>
    <t>Total de ingresos</t>
  </si>
  <si>
    <t>Egresos</t>
  </si>
  <si>
    <t>Servicios por programa:</t>
  </si>
  <si>
    <t>Actividades específicas:</t>
  </si>
  <si>
    <t>Educación y capacitación política</t>
  </si>
  <si>
    <t>Investigación socioeconómica y política</t>
  </si>
  <si>
    <t>Tareas editoriales</t>
  </si>
  <si>
    <t>Capacitación, promoción y el desarrollo de liderazgo político de las mujeres</t>
  </si>
  <si>
    <t>Capacitación y Foramción para el Liderazgo Político de la mujer</t>
  </si>
  <si>
    <t>Invetigación, análisis, diagnóstico y estudios comparados</t>
  </si>
  <si>
    <t>Divulgación y difusión</t>
  </si>
  <si>
    <t>Total servicios por programa</t>
  </si>
  <si>
    <t>Gastos de campañas políticas</t>
  </si>
  <si>
    <t xml:space="preserve">Campaña federal </t>
  </si>
  <si>
    <t>Total de gastos de campañas políticas</t>
  </si>
  <si>
    <t>Servicios de apoyo:</t>
  </si>
  <si>
    <t>Actividades ordinarias permanentes:</t>
  </si>
  <si>
    <t>Servicios personales</t>
  </si>
  <si>
    <t>Materiales y suministros</t>
  </si>
  <si>
    <t>Servicios generales</t>
  </si>
  <si>
    <t>Gastos financieros</t>
  </si>
  <si>
    <t>Total servicios de apoyo</t>
  </si>
  <si>
    <t>Total egresos</t>
  </si>
  <si>
    <t>Cambio neto en el patrimonio</t>
  </si>
  <si>
    <t>Patrimonio al inicio del año</t>
  </si>
  <si>
    <t>Patrimonio al final del año</t>
  </si>
  <si>
    <t>S</t>
  </si>
  <si>
    <t>Camapañas locales</t>
  </si>
  <si>
    <t>Gstos realizados para efectos del frente</t>
  </si>
  <si>
    <t>PARTIDO REVOLUCIONARIO INSTITUCIONAL</t>
  </si>
  <si>
    <t>AL 31 DE DICIEMBRE DE  2015</t>
  </si>
  <si>
    <t>Gastos por Amortizar</t>
  </si>
  <si>
    <t>Subsidio al Empleo</t>
  </si>
  <si>
    <t>Depreciaciones de Activo Fijo</t>
  </si>
  <si>
    <t>Déficit o remanente ejercicios Anteriores</t>
  </si>
  <si>
    <t>Deficit o remanente del Ejercicio</t>
  </si>
  <si>
    <t>Otros Gastos</t>
  </si>
  <si>
    <r>
      <t xml:space="preserve">POR EL PERIODO DE 01 DE ENERO </t>
    </r>
    <r>
      <rPr>
        <b/>
        <u/>
        <sz val="11"/>
        <color theme="1"/>
        <rFont val="Calibri"/>
        <family val="2"/>
        <scheme val="minor"/>
      </rPr>
      <t xml:space="preserve"> TERMINANDO EL 31 DE DICIEMBRE DE 2015</t>
    </r>
  </si>
  <si>
    <t>LIC. ERIK CATALAN RENDON</t>
  </si>
  <si>
    <t>L.C. CELIA CRUZ REYES</t>
  </si>
  <si>
    <t xml:space="preserve">LIC. ERIK CATALAN RENDON </t>
  </si>
  <si>
    <t>CÉDULA 2447583</t>
  </si>
  <si>
    <t>07 DE JUNIO DEL 2016</t>
  </si>
  <si>
    <t>07 de Junio del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</si>
</sst>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$-80A]* #,##0.00_-;\-[$$-80A]* #,##0.00_-;_-[$$-80A]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148">
    <xf numFmtId="0" fontId="0" fillId="0" borderId="0" xfId="0"/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" fillId="0" borderId="4" xfId="0" applyFont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0" borderId="5" xfId="0" applyFont="1" applyBorder="1"/>
    <xf numFmtId="0" fontId="0" fillId="0" borderId="6" xfId="0" applyBorder="1" applyAlignment="1">
      <alignment horizontal="justify" vertical="center"/>
    </xf>
    <xf numFmtId="0" fontId="1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 wrapText="1"/>
    </xf>
    <xf numFmtId="0" fontId="1" fillId="0" borderId="6" xfId="0" applyFont="1" applyBorder="1"/>
    <xf numFmtId="0" fontId="1" fillId="0" borderId="6" xfId="0" applyFont="1" applyBorder="1" applyAlignment="1">
      <alignment horizontal="center" vertical="distributed" wrapText="1"/>
    </xf>
    <xf numFmtId="0" fontId="0" fillId="0" borderId="7" xfId="0" applyBorder="1"/>
    <xf numFmtId="164" fontId="0" fillId="0" borderId="5" xfId="0" applyNumberFormat="1" applyBorder="1"/>
    <xf numFmtId="0" fontId="0" fillId="0" borderId="9" xfId="0" applyBorder="1"/>
    <xf numFmtId="0" fontId="0" fillId="0" borderId="8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0" xfId="0" applyBorder="1"/>
    <xf numFmtId="0" fontId="1" fillId="0" borderId="4" xfId="0" applyFont="1" applyBorder="1" applyAlignment="1">
      <alignment horizontal="center" vertical="distributed" wrapText="1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0" xfId="0" applyBorder="1"/>
    <xf numFmtId="0" fontId="0" fillId="0" borderId="21" xfId="0" applyBorder="1"/>
    <xf numFmtId="0" fontId="0" fillId="0" borderId="22" xfId="0" applyBorder="1"/>
    <xf numFmtId="0" fontId="0" fillId="0" borderId="24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1" fillId="0" borderId="0" xfId="0" applyFont="1" applyAlignment="1"/>
    <xf numFmtId="0" fontId="1" fillId="0" borderId="5" xfId="0" applyFont="1" applyBorder="1" applyAlignment="1">
      <alignment horizontal="center" vertical="distributed" wrapText="1"/>
    </xf>
    <xf numFmtId="0" fontId="1" fillId="0" borderId="5" xfId="0" applyFont="1" applyBorder="1" applyAlignment="1">
      <alignment horizontal="center"/>
    </xf>
    <xf numFmtId="0" fontId="0" fillId="0" borderId="31" xfId="0" applyBorder="1"/>
    <xf numFmtId="0" fontId="1" fillId="0" borderId="0" xfId="0" applyFont="1" applyBorder="1"/>
    <xf numFmtId="0" fontId="0" fillId="0" borderId="0" xfId="0" applyBorder="1" applyAlignment="1">
      <alignment horizontal="left"/>
    </xf>
    <xf numFmtId="0" fontId="3" fillId="0" borderId="5" xfId="0" applyFont="1" applyBorder="1"/>
    <xf numFmtId="0" fontId="4" fillId="0" borderId="6" xfId="0" applyFont="1" applyBorder="1"/>
    <xf numFmtId="0" fontId="3" fillId="0" borderId="6" xfId="0" applyFont="1" applyBorder="1"/>
    <xf numFmtId="0" fontId="4" fillId="0" borderId="5" xfId="0" applyFont="1" applyBorder="1"/>
    <xf numFmtId="0" fontId="4" fillId="0" borderId="6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left" wrapText="1"/>
    </xf>
    <xf numFmtId="0" fontId="3" fillId="0" borderId="6" xfId="0" applyFont="1" applyBorder="1" applyAlignment="1">
      <alignment horizontal="center" vertical="distributed" wrapText="1"/>
    </xf>
    <xf numFmtId="0" fontId="3" fillId="0" borderId="5" xfId="0" applyFont="1" applyBorder="1" applyAlignment="1">
      <alignment horizontal="center" vertical="distributed" wrapText="1"/>
    </xf>
    <xf numFmtId="0" fontId="3" fillId="0" borderId="4" xfId="0" applyFont="1" applyBorder="1" applyAlignment="1">
      <alignment horizontal="center" vertical="distributed" wrapText="1"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2" xfId="0" applyFont="1" applyBorder="1" applyAlignment="1">
      <alignment horizontal="left" wrapText="1"/>
    </xf>
    <xf numFmtId="0" fontId="0" fillId="0" borderId="34" xfId="0" applyBorder="1"/>
    <xf numFmtId="0" fontId="0" fillId="0" borderId="35" xfId="0" applyBorder="1"/>
    <xf numFmtId="0" fontId="0" fillId="0" borderId="37" xfId="0" applyBorder="1"/>
    <xf numFmtId="0" fontId="4" fillId="0" borderId="9" xfId="0" applyFont="1" applyBorder="1"/>
    <xf numFmtId="0" fontId="3" fillId="0" borderId="9" xfId="0" applyFont="1" applyBorder="1"/>
    <xf numFmtId="0" fontId="4" fillId="0" borderId="0" xfId="0" applyFont="1" applyBorder="1"/>
    <xf numFmtId="0" fontId="3" fillId="0" borderId="0" xfId="0" applyFont="1" applyBorder="1"/>
    <xf numFmtId="0" fontId="4" fillId="0" borderId="27" xfId="0" applyFont="1" applyBorder="1"/>
    <xf numFmtId="0" fontId="3" fillId="0" borderId="27" xfId="0" applyFont="1" applyBorder="1"/>
    <xf numFmtId="44" fontId="0" fillId="0" borderId="6" xfId="2" applyFont="1" applyBorder="1"/>
    <xf numFmtId="43" fontId="0" fillId="0" borderId="6" xfId="1" applyFont="1" applyBorder="1"/>
    <xf numFmtId="43" fontId="0" fillId="0" borderId="4" xfId="0" applyNumberFormat="1" applyBorder="1"/>
    <xf numFmtId="43" fontId="0" fillId="0" borderId="4" xfId="1" applyFont="1" applyBorder="1"/>
    <xf numFmtId="43" fontId="0" fillId="0" borderId="12" xfId="1" applyFont="1" applyBorder="1"/>
    <xf numFmtId="43" fontId="0" fillId="0" borderId="18" xfId="1" applyFont="1" applyBorder="1"/>
    <xf numFmtId="43" fontId="0" fillId="0" borderId="13" xfId="0" applyNumberFormat="1" applyBorder="1"/>
    <xf numFmtId="43" fontId="0" fillId="0" borderId="14" xfId="1" applyFont="1" applyBorder="1"/>
    <xf numFmtId="44" fontId="0" fillId="0" borderId="14" xfId="2" applyFont="1" applyBorder="1"/>
    <xf numFmtId="43" fontId="0" fillId="0" borderId="0" xfId="1" applyFont="1"/>
    <xf numFmtId="43" fontId="0" fillId="0" borderId="16" xfId="1" applyFont="1" applyBorder="1"/>
    <xf numFmtId="43" fontId="0" fillId="0" borderId="17" xfId="0" applyNumberFormat="1" applyBorder="1"/>
    <xf numFmtId="44" fontId="1" fillId="0" borderId="19" xfId="0" applyNumberFormat="1" applyFont="1" applyBorder="1"/>
    <xf numFmtId="44" fontId="1" fillId="0" borderId="20" xfId="0" applyNumberFormat="1" applyFont="1" applyBorder="1"/>
    <xf numFmtId="43" fontId="0" fillId="0" borderId="10" xfId="0" applyNumberFormat="1" applyBorder="1"/>
    <xf numFmtId="43" fontId="0" fillId="0" borderId="17" xfId="1" applyFont="1" applyBorder="1"/>
    <xf numFmtId="43" fontId="0" fillId="0" borderId="14" xfId="0" applyNumberFormat="1" applyBorder="1"/>
    <xf numFmtId="43" fontId="0" fillId="0" borderId="23" xfId="1" applyFont="1" applyBorder="1"/>
    <xf numFmtId="43" fontId="0" fillId="0" borderId="24" xfId="0" applyNumberFormat="1" applyBorder="1"/>
    <xf numFmtId="43" fontId="1" fillId="0" borderId="25" xfId="0" applyNumberFormat="1" applyFont="1" applyBorder="1"/>
    <xf numFmtId="43" fontId="1" fillId="0" borderId="26" xfId="0" applyNumberFormat="1" applyFont="1" applyBorder="1"/>
    <xf numFmtId="44" fontId="5" fillId="0" borderId="16" xfId="2" applyFont="1" applyBorder="1"/>
    <xf numFmtId="44" fontId="0" fillId="0" borderId="17" xfId="0" applyNumberFormat="1" applyFont="1" applyBorder="1"/>
    <xf numFmtId="44" fontId="5" fillId="0" borderId="14" xfId="2" applyFont="1" applyBorder="1"/>
    <xf numFmtId="44" fontId="0" fillId="0" borderId="10" xfId="0" applyNumberFormat="1" applyFont="1" applyBorder="1"/>
    <xf numFmtId="43" fontId="0" fillId="0" borderId="14" xfId="0" applyNumberFormat="1" applyFont="1" applyBorder="1"/>
    <xf numFmtId="43" fontId="0" fillId="0" borderId="10" xfId="0" applyNumberFormat="1" applyFont="1" applyBorder="1"/>
    <xf numFmtId="43" fontId="0" fillId="0" borderId="5" xfId="1" applyFont="1" applyBorder="1"/>
    <xf numFmtId="43" fontId="0" fillId="0" borderId="11" xfId="1" applyFont="1" applyBorder="1"/>
    <xf numFmtId="43" fontId="0" fillId="0" borderId="13" xfId="1" applyFont="1" applyBorder="1"/>
    <xf numFmtId="43" fontId="0" fillId="0" borderId="10" xfId="1" applyFont="1" applyBorder="1"/>
    <xf numFmtId="43" fontId="0" fillId="0" borderId="28" xfId="1" applyFont="1" applyBorder="1"/>
    <xf numFmtId="43" fontId="0" fillId="0" borderId="15" xfId="1" applyFont="1" applyBorder="1"/>
    <xf numFmtId="43" fontId="0" fillId="0" borderId="21" xfId="1" applyFont="1" applyBorder="1"/>
    <xf numFmtId="43" fontId="0" fillId="0" borderId="22" xfId="1" applyFont="1" applyBorder="1"/>
    <xf numFmtId="43" fontId="0" fillId="0" borderId="32" xfId="1" applyFont="1" applyBorder="1"/>
    <xf numFmtId="43" fontId="0" fillId="0" borderId="24" xfId="1" applyFont="1" applyBorder="1"/>
    <xf numFmtId="43" fontId="1" fillId="0" borderId="33" xfId="1" applyFont="1" applyBorder="1"/>
    <xf numFmtId="43" fontId="1" fillId="0" borderId="25" xfId="1" applyFont="1" applyBorder="1"/>
    <xf numFmtId="43" fontId="1" fillId="0" borderId="26" xfId="1" applyFont="1" applyBorder="1"/>
    <xf numFmtId="43" fontId="0" fillId="0" borderId="31" xfId="1" applyFont="1" applyBorder="1"/>
    <xf numFmtId="43" fontId="0" fillId="0" borderId="19" xfId="1" applyFont="1" applyBorder="1"/>
    <xf numFmtId="43" fontId="0" fillId="0" borderId="20" xfId="1" applyFont="1" applyBorder="1"/>
    <xf numFmtId="44" fontId="0" fillId="0" borderId="4" xfId="0" applyNumberFormat="1" applyBorder="1"/>
    <xf numFmtId="0" fontId="1" fillId="0" borderId="31" xfId="0" applyFont="1" applyBorder="1"/>
    <xf numFmtId="0" fontId="1" fillId="0" borderId="19" xfId="0" applyFont="1" applyBorder="1"/>
    <xf numFmtId="0" fontId="1" fillId="0" borderId="20" xfId="0" applyFont="1" applyBorder="1"/>
    <xf numFmtId="44" fontId="0" fillId="0" borderId="13" xfId="2" applyFont="1" applyBorder="1"/>
    <xf numFmtId="44" fontId="0" fillId="0" borderId="10" xfId="2" applyFont="1" applyBorder="1"/>
    <xf numFmtId="43" fontId="0" fillId="0" borderId="6" xfId="0" applyNumberFormat="1" applyBorder="1"/>
    <xf numFmtId="44" fontId="1" fillId="0" borderId="6" xfId="2" applyFont="1" applyBorder="1"/>
    <xf numFmtId="0" fontId="1" fillId="0" borderId="4" xfId="0" applyFont="1" applyBorder="1"/>
    <xf numFmtId="44" fontId="1" fillId="0" borderId="4" xfId="2" applyFont="1" applyBorder="1"/>
    <xf numFmtId="43" fontId="0" fillId="0" borderId="27" xfId="1" applyFont="1" applyBorder="1"/>
    <xf numFmtId="43" fontId="0" fillId="0" borderId="7" xfId="1" applyFont="1" applyBorder="1"/>
    <xf numFmtId="43" fontId="0" fillId="0" borderId="9" xfId="1" applyFont="1" applyBorder="1"/>
    <xf numFmtId="0" fontId="0" fillId="0" borderId="39" xfId="0" applyBorder="1"/>
    <xf numFmtId="43" fontId="0" fillId="0" borderId="40" xfId="1" applyFont="1" applyBorder="1"/>
    <xf numFmtId="44" fontId="0" fillId="0" borderId="36" xfId="2" applyFont="1" applyBorder="1"/>
    <xf numFmtId="44" fontId="0" fillId="0" borderId="36" xfId="0" applyNumberFormat="1" applyBorder="1"/>
    <xf numFmtId="43" fontId="0" fillId="0" borderId="18" xfId="0" applyNumberFormat="1" applyBorder="1"/>
    <xf numFmtId="44" fontId="0" fillId="0" borderId="38" xfId="0" applyNumberFormat="1" applyBorder="1"/>
    <xf numFmtId="44" fontId="0" fillId="0" borderId="0" xfId="0" applyNumberFormat="1"/>
    <xf numFmtId="43" fontId="0" fillId="0" borderId="0" xfId="0" applyNumberFormat="1"/>
    <xf numFmtId="44" fontId="0" fillId="0" borderId="19" xfId="0" applyNumberFormat="1" applyBorder="1"/>
    <xf numFmtId="43" fontId="0" fillId="0" borderId="41" xfId="1" applyFont="1" applyBorder="1"/>
    <xf numFmtId="44" fontId="0" fillId="0" borderId="1" xfId="0" applyNumberFormat="1" applyBorder="1"/>
    <xf numFmtId="43" fontId="0" fillId="0" borderId="20" xfId="0" applyNumberFormat="1" applyBorder="1"/>
    <xf numFmtId="43" fontId="0" fillId="0" borderId="30" xfId="1" applyFont="1" applyBorder="1"/>
    <xf numFmtId="43" fontId="3" fillId="0" borderId="4" xfId="1" applyFont="1" applyBorder="1" applyAlignment="1">
      <alignment horizontal="center" vertical="distributed" wrapText="1"/>
    </xf>
    <xf numFmtId="43" fontId="3" fillId="0" borderId="4" xfId="1" applyFont="1" applyBorder="1" applyAlignment="1">
      <alignment horizontal="center"/>
    </xf>
    <xf numFmtId="43" fontId="0" fillId="0" borderId="34" xfId="1" applyFont="1" applyBorder="1"/>
    <xf numFmtId="43" fontId="0" fillId="0" borderId="0" xfId="1" applyFont="1" applyBorder="1"/>
    <xf numFmtId="43" fontId="0" fillId="0" borderId="36" xfId="1" applyFont="1" applyBorder="1"/>
    <xf numFmtId="44" fontId="1" fillId="0" borderId="20" xfId="2" applyFont="1" applyBorder="1"/>
    <xf numFmtId="0" fontId="0" fillId="0" borderId="27" xfId="0" applyBorder="1" applyAlignment="1">
      <alignment horizontal="center"/>
    </xf>
    <xf numFmtId="0" fontId="0" fillId="0" borderId="30" xfId="0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7" xfId="0" applyFont="1" applyBorder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4</xdr:row>
      <xdr:rowOff>76201</xdr:rowOff>
    </xdr:from>
    <xdr:to>
      <xdr:col>2</xdr:col>
      <xdr:colOff>895042</xdr:colOff>
      <xdr:row>8</xdr:row>
      <xdr:rowOff>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3875" y="714376"/>
          <a:ext cx="847417" cy="6858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</xdr:colOff>
      <xdr:row>2</xdr:row>
      <xdr:rowOff>38100</xdr:rowOff>
    </xdr:from>
    <xdr:to>
      <xdr:col>2</xdr:col>
      <xdr:colOff>476250</xdr:colOff>
      <xdr:row>5</xdr:row>
      <xdr:rowOff>133350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3850" y="352425"/>
          <a:ext cx="542925" cy="647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142"/>
  <sheetViews>
    <sheetView topLeftCell="A16" workbookViewId="0">
      <selection activeCell="O10" sqref="O10"/>
    </sheetView>
  </sheetViews>
  <sheetFormatPr baseColWidth="10" defaultRowHeight="15" x14ac:dyDescent="0.25"/>
  <cols>
    <col min="1" max="1" width="2" customWidth="1"/>
    <col min="2" max="2" width="5.140625" customWidth="1"/>
    <col min="3" max="3" width="27.85546875" customWidth="1"/>
    <col min="4" max="4" width="1.85546875" customWidth="1"/>
    <col min="5" max="5" width="14.5703125" customWidth="1"/>
    <col min="6" max="6" width="16.42578125" customWidth="1"/>
    <col min="7" max="7" width="2.140625" customWidth="1"/>
    <col min="8" max="8" width="14.42578125" customWidth="1"/>
    <col min="9" max="9" width="14.7109375" customWidth="1"/>
    <col min="10" max="10" width="14" customWidth="1"/>
    <col min="11" max="11" width="0.7109375" customWidth="1"/>
    <col min="12" max="12" width="1" customWidth="1"/>
    <col min="15" max="15" width="13.140625" bestFit="1" customWidth="1"/>
    <col min="16" max="16" width="14.140625" bestFit="1" customWidth="1"/>
  </cols>
  <sheetData>
    <row r="2" spans="2:10" x14ac:dyDescent="0.25">
      <c r="C2" s="143" t="s">
        <v>0</v>
      </c>
      <c r="D2" s="143"/>
      <c r="E2" s="143"/>
      <c r="F2" s="143"/>
      <c r="G2" s="143"/>
      <c r="H2" s="143"/>
      <c r="I2" s="143"/>
      <c r="J2" s="143"/>
    </row>
    <row r="3" spans="2:10" x14ac:dyDescent="0.25">
      <c r="D3" s="37"/>
      <c r="E3" s="37"/>
      <c r="F3" s="37"/>
      <c r="G3" s="37"/>
      <c r="H3" s="37"/>
      <c r="I3" s="37"/>
    </row>
    <row r="4" spans="2:10" ht="5.25" customHeight="1" x14ac:dyDescent="0.25">
      <c r="C4" s="1"/>
      <c r="D4" s="1"/>
      <c r="E4" s="1"/>
      <c r="F4" s="1"/>
      <c r="G4" s="1"/>
      <c r="H4" s="1"/>
      <c r="I4" s="1"/>
    </row>
    <row r="5" spans="2:10" x14ac:dyDescent="0.25">
      <c r="B5" s="19"/>
      <c r="C5" s="17"/>
      <c r="D5" s="146" t="s">
        <v>91</v>
      </c>
      <c r="E5" s="146"/>
      <c r="F5" s="146"/>
      <c r="G5" s="146"/>
      <c r="H5" s="146"/>
      <c r="I5" s="17"/>
      <c r="J5" s="20"/>
    </row>
    <row r="6" spans="2:10" x14ac:dyDescent="0.25">
      <c r="B6" s="34"/>
      <c r="C6" s="24"/>
      <c r="D6" s="144" t="s">
        <v>36</v>
      </c>
      <c r="E6" s="144"/>
      <c r="F6" s="144"/>
      <c r="G6" s="144"/>
      <c r="H6" s="144"/>
      <c r="I6" s="24"/>
      <c r="J6" s="26"/>
    </row>
    <row r="7" spans="2:10" x14ac:dyDescent="0.25">
      <c r="B7" s="34"/>
      <c r="C7" s="24"/>
      <c r="D7" s="145" t="s">
        <v>92</v>
      </c>
      <c r="E7" s="145"/>
      <c r="F7" s="145"/>
      <c r="G7" s="145"/>
      <c r="H7" s="145"/>
      <c r="I7" s="24"/>
      <c r="J7" s="26"/>
    </row>
    <row r="8" spans="2:10" x14ac:dyDescent="0.25">
      <c r="B8" s="34"/>
      <c r="C8" s="24"/>
      <c r="D8" s="145" t="s">
        <v>37</v>
      </c>
      <c r="E8" s="145"/>
      <c r="F8" s="145"/>
      <c r="G8" s="145"/>
      <c r="H8" s="145"/>
      <c r="I8" s="24"/>
      <c r="J8" s="26"/>
    </row>
    <row r="9" spans="2:10" ht="7.5" customHeight="1" x14ac:dyDescent="0.25">
      <c r="B9" s="35"/>
      <c r="C9" s="33"/>
      <c r="D9" s="33"/>
      <c r="E9" s="33"/>
      <c r="F9" s="33"/>
      <c r="G9" s="33"/>
      <c r="H9" s="33"/>
      <c r="I9" s="33"/>
      <c r="J9" s="36"/>
    </row>
    <row r="10" spans="2:10" ht="32.25" customHeight="1" x14ac:dyDescent="0.25">
      <c r="B10" s="7"/>
      <c r="C10" s="8"/>
      <c r="D10" s="7"/>
      <c r="E10" s="14" t="s">
        <v>30</v>
      </c>
      <c r="F10" s="38" t="s">
        <v>32</v>
      </c>
      <c r="G10" s="14"/>
      <c r="H10" s="25" t="s">
        <v>33</v>
      </c>
      <c r="I10" s="25" t="s">
        <v>34</v>
      </c>
      <c r="J10" s="25" t="s">
        <v>35</v>
      </c>
    </row>
    <row r="11" spans="2:10" x14ac:dyDescent="0.25">
      <c r="B11" s="7"/>
      <c r="C11" s="8"/>
      <c r="D11" s="7"/>
      <c r="E11" s="11" t="s">
        <v>31</v>
      </c>
      <c r="F11" s="39" t="s">
        <v>31</v>
      </c>
      <c r="G11" s="11"/>
      <c r="H11" s="6" t="s">
        <v>31</v>
      </c>
      <c r="I11" s="6" t="s">
        <v>31</v>
      </c>
      <c r="J11" s="6" t="s">
        <v>31</v>
      </c>
    </row>
    <row r="12" spans="2:10" x14ac:dyDescent="0.25">
      <c r="B12" s="9" t="s">
        <v>1</v>
      </c>
      <c r="C12" s="8"/>
      <c r="E12" s="26"/>
      <c r="F12" s="34"/>
      <c r="G12" s="26"/>
      <c r="H12" s="27"/>
      <c r="I12" s="27"/>
      <c r="J12" s="5"/>
    </row>
    <row r="13" spans="2:10" x14ac:dyDescent="0.25">
      <c r="B13" s="9" t="s">
        <v>2</v>
      </c>
      <c r="C13" s="8"/>
      <c r="D13" s="7"/>
      <c r="E13" s="8"/>
      <c r="F13" s="7"/>
      <c r="G13" s="8"/>
      <c r="H13" s="5"/>
      <c r="I13" s="5"/>
      <c r="J13" s="5"/>
    </row>
    <row r="14" spans="2:10" x14ac:dyDescent="0.25">
      <c r="B14" s="7"/>
      <c r="C14" s="8" t="s">
        <v>3</v>
      </c>
      <c r="D14" s="16">
        <v>255</v>
      </c>
      <c r="E14" s="67">
        <v>0</v>
      </c>
      <c r="F14" s="93">
        <v>0</v>
      </c>
      <c r="G14" s="67"/>
      <c r="H14" s="69">
        <v>0</v>
      </c>
      <c r="I14" s="68">
        <f>SUM(E14:H14)</f>
        <v>0</v>
      </c>
      <c r="J14" s="69">
        <v>0</v>
      </c>
    </row>
    <row r="15" spans="2:10" x14ac:dyDescent="0.25">
      <c r="B15" s="7"/>
      <c r="C15" s="8" t="s">
        <v>4</v>
      </c>
      <c r="D15" s="7"/>
      <c r="E15" s="67">
        <v>483450.7</v>
      </c>
      <c r="F15" s="93">
        <v>0</v>
      </c>
      <c r="G15" s="67"/>
      <c r="H15" s="69">
        <v>0</v>
      </c>
      <c r="I15" s="68">
        <f>SUM(E15:H15)</f>
        <v>483450.7</v>
      </c>
      <c r="J15" s="68">
        <v>1199.3900000000001</v>
      </c>
    </row>
    <row r="16" spans="2:10" x14ac:dyDescent="0.25">
      <c r="B16" s="7"/>
      <c r="C16" s="8" t="s">
        <v>5</v>
      </c>
      <c r="D16" s="7"/>
      <c r="E16" s="67">
        <v>0</v>
      </c>
      <c r="F16" s="93">
        <v>0</v>
      </c>
      <c r="G16" s="67"/>
      <c r="H16" s="69">
        <v>0</v>
      </c>
      <c r="I16" s="69">
        <v>0</v>
      </c>
      <c r="J16" s="5"/>
    </row>
    <row r="17" spans="2:16" x14ac:dyDescent="0.25">
      <c r="B17" s="7"/>
      <c r="C17" s="8" t="s">
        <v>7</v>
      </c>
      <c r="D17" s="7"/>
      <c r="E17" s="67">
        <v>0</v>
      </c>
      <c r="F17" s="93">
        <v>0</v>
      </c>
      <c r="G17" s="67"/>
      <c r="H17" s="69">
        <v>0</v>
      </c>
      <c r="I17" s="69">
        <v>0</v>
      </c>
      <c r="J17" s="5"/>
    </row>
    <row r="18" spans="2:16" x14ac:dyDescent="0.25">
      <c r="B18" s="7"/>
      <c r="C18" s="8" t="s">
        <v>94</v>
      </c>
      <c r="D18" s="7"/>
      <c r="E18" s="67">
        <v>136214.04</v>
      </c>
      <c r="F18" s="93">
        <v>0</v>
      </c>
      <c r="G18" s="67"/>
      <c r="H18" s="69">
        <v>0</v>
      </c>
      <c r="I18" s="69">
        <f>SUM(E18:H18)</f>
        <v>136214.04</v>
      </c>
      <c r="J18" s="69">
        <v>0</v>
      </c>
    </row>
    <row r="19" spans="2:16" x14ac:dyDescent="0.25">
      <c r="B19" s="7"/>
      <c r="C19" s="8" t="s">
        <v>6</v>
      </c>
      <c r="D19" s="7"/>
      <c r="E19" s="67">
        <v>0</v>
      </c>
      <c r="F19" s="93">
        <v>0</v>
      </c>
      <c r="G19" s="67"/>
      <c r="H19" s="69">
        <v>0</v>
      </c>
      <c r="I19" s="69">
        <v>0</v>
      </c>
      <c r="J19" s="5"/>
    </row>
    <row r="20" spans="2:16" x14ac:dyDescent="0.25">
      <c r="B20" s="7"/>
      <c r="C20" s="8" t="s">
        <v>8</v>
      </c>
      <c r="D20" s="7"/>
      <c r="E20" s="67">
        <v>0</v>
      </c>
      <c r="F20" s="93">
        <v>0</v>
      </c>
      <c r="G20" s="67"/>
      <c r="H20" s="69">
        <v>0</v>
      </c>
      <c r="I20" s="5"/>
      <c r="J20" s="5"/>
    </row>
    <row r="21" spans="2:16" ht="28.5" customHeight="1" x14ac:dyDescent="0.25">
      <c r="B21" s="7"/>
      <c r="C21" s="10" t="s">
        <v>9</v>
      </c>
      <c r="D21" s="7"/>
      <c r="E21" s="67">
        <v>0</v>
      </c>
      <c r="F21" s="93">
        <v>0</v>
      </c>
      <c r="G21" s="67"/>
      <c r="H21" s="69">
        <v>0</v>
      </c>
      <c r="I21" s="69">
        <v>0</v>
      </c>
      <c r="J21" s="5"/>
    </row>
    <row r="22" spans="2:16" x14ac:dyDescent="0.25">
      <c r="B22" s="7"/>
      <c r="C22" s="8" t="s">
        <v>93</v>
      </c>
      <c r="D22" s="7"/>
      <c r="E22" s="67">
        <v>0</v>
      </c>
      <c r="F22" s="93">
        <v>0</v>
      </c>
      <c r="G22" s="67"/>
      <c r="H22" s="69">
        <v>0</v>
      </c>
      <c r="I22" s="69">
        <v>0</v>
      </c>
      <c r="J22" s="5"/>
    </row>
    <row r="23" spans="2:16" x14ac:dyDescent="0.25">
      <c r="B23" s="7"/>
      <c r="C23" s="8" t="s">
        <v>10</v>
      </c>
      <c r="D23" s="7"/>
      <c r="E23" s="67">
        <v>0</v>
      </c>
      <c r="F23" s="93">
        <v>0</v>
      </c>
      <c r="G23" s="67"/>
      <c r="H23" s="69">
        <v>0</v>
      </c>
      <c r="I23" s="69">
        <v>0</v>
      </c>
      <c r="J23" s="5"/>
    </row>
    <row r="24" spans="2:16" ht="15.75" thickBot="1" x14ac:dyDescent="0.3">
      <c r="B24" s="7"/>
      <c r="C24" s="8" t="s">
        <v>11</v>
      </c>
      <c r="D24" s="19"/>
      <c r="E24" s="70">
        <v>0</v>
      </c>
      <c r="F24" s="94">
        <v>0</v>
      </c>
      <c r="G24" s="70"/>
      <c r="H24" s="71">
        <v>0</v>
      </c>
      <c r="I24" s="71">
        <v>0</v>
      </c>
      <c r="J24" s="28"/>
    </row>
    <row r="25" spans="2:16" ht="15.75" thickBot="1" x14ac:dyDescent="0.3">
      <c r="B25" s="7"/>
      <c r="C25" s="11" t="s">
        <v>12</v>
      </c>
      <c r="D25" s="72">
        <f>SUM(E14:E24)</f>
        <v>619664.74</v>
      </c>
      <c r="E25" s="89">
        <f>SUM(E12:E24)</f>
        <v>619664.74</v>
      </c>
      <c r="F25" s="95">
        <v>0</v>
      </c>
      <c r="G25" s="73"/>
      <c r="H25" s="96">
        <v>0</v>
      </c>
      <c r="I25" s="90">
        <f>SUM(E25:H25)</f>
        <v>619664.74</v>
      </c>
      <c r="J25" s="80">
        <f>SUM(J15:J24)</f>
        <v>1199.3900000000001</v>
      </c>
    </row>
    <row r="26" spans="2:16" x14ac:dyDescent="0.25">
      <c r="B26" s="9" t="s">
        <v>13</v>
      </c>
      <c r="C26" s="8"/>
      <c r="E26" s="26"/>
      <c r="F26" s="34"/>
      <c r="G26" s="26"/>
      <c r="H26" s="27"/>
      <c r="I26" s="27"/>
      <c r="J26" s="27"/>
    </row>
    <row r="27" spans="2:16" ht="28.5" customHeight="1" x14ac:dyDescent="0.25">
      <c r="B27" s="7"/>
      <c r="C27" s="12" t="s">
        <v>14</v>
      </c>
      <c r="D27" s="7"/>
      <c r="E27" s="67">
        <f>5117633.52+70000+13+197977.2</f>
        <v>5385623.7199999997</v>
      </c>
      <c r="F27" s="93">
        <v>0</v>
      </c>
      <c r="G27" s="67"/>
      <c r="H27" s="69">
        <v>0</v>
      </c>
      <c r="I27" s="68">
        <f>SUM(E27:H27)</f>
        <v>5385623.7199999997</v>
      </c>
      <c r="J27" s="69">
        <f>5117633.52+749719.12</f>
        <v>5867352.6399999997</v>
      </c>
    </row>
    <row r="28" spans="2:16" x14ac:dyDescent="0.25">
      <c r="B28" s="7"/>
      <c r="C28" s="13" t="s">
        <v>15</v>
      </c>
      <c r="D28" s="7"/>
      <c r="E28" s="8"/>
      <c r="F28" s="93"/>
      <c r="G28" s="67"/>
      <c r="H28" s="69"/>
      <c r="I28" s="5"/>
      <c r="J28" s="5"/>
    </row>
    <row r="29" spans="2:16" x14ac:dyDescent="0.25">
      <c r="B29" s="7"/>
      <c r="C29" s="8" t="s">
        <v>95</v>
      </c>
      <c r="D29" s="24"/>
      <c r="E29" s="76">
        <v>-3950736.55</v>
      </c>
      <c r="F29" s="97">
        <v>0</v>
      </c>
      <c r="G29" s="76"/>
      <c r="H29" s="81">
        <v>0</v>
      </c>
      <c r="I29" s="77">
        <f>SUM(E29:H29)</f>
        <v>-3950736.55</v>
      </c>
      <c r="J29" s="81">
        <v>-4053262.32</v>
      </c>
      <c r="O29" s="75">
        <v>28130.87</v>
      </c>
      <c r="P29">
        <v>3406175.64</v>
      </c>
    </row>
    <row r="30" spans="2:16" ht="15.75" thickBot="1" x14ac:dyDescent="0.3">
      <c r="B30" s="7"/>
      <c r="C30" s="13" t="s">
        <v>16</v>
      </c>
      <c r="E30" s="87">
        <f>SUM(E27:E29)</f>
        <v>1434887.17</v>
      </c>
      <c r="F30" s="97">
        <v>0</v>
      </c>
      <c r="G30" s="76"/>
      <c r="H30" s="81">
        <v>0</v>
      </c>
      <c r="I30" s="88">
        <f>SUM(E30:H30)</f>
        <v>1434887.17</v>
      </c>
      <c r="J30" s="77">
        <f>SUM(J27:J29)</f>
        <v>1814090.3199999998</v>
      </c>
      <c r="O30" s="75">
        <v>3917939.04</v>
      </c>
      <c r="P30">
        <v>647086.68000000005</v>
      </c>
    </row>
    <row r="31" spans="2:16" ht="15.75" thickBot="1" x14ac:dyDescent="0.3">
      <c r="B31" s="7"/>
      <c r="C31" s="13" t="s">
        <v>17</v>
      </c>
      <c r="D31" s="18"/>
      <c r="E31" s="78">
        <f>E25+E30</f>
        <v>2054551.91</v>
      </c>
      <c r="F31" s="106">
        <v>0</v>
      </c>
      <c r="G31" s="107"/>
      <c r="H31" s="108">
        <v>0</v>
      </c>
      <c r="I31" s="79">
        <f>I25+I30</f>
        <v>2054551.91</v>
      </c>
      <c r="J31" s="133">
        <f>J25+J30</f>
        <v>1815289.7099999997</v>
      </c>
      <c r="O31" s="75">
        <v>4666.6400000000003</v>
      </c>
      <c r="P31" s="75">
        <f>+P29+P30</f>
        <v>4053262.3200000003</v>
      </c>
    </row>
    <row r="32" spans="2:16" ht="15.75" thickTop="1" x14ac:dyDescent="0.25">
      <c r="B32" s="7"/>
      <c r="C32" s="8"/>
      <c r="E32" s="26"/>
      <c r="F32" s="34"/>
      <c r="G32" s="26"/>
      <c r="H32" s="27"/>
      <c r="I32" s="27"/>
      <c r="J32" s="27"/>
      <c r="O32" s="75">
        <f>SUM(O29:O31)</f>
        <v>3950736.5500000003</v>
      </c>
    </row>
    <row r="33" spans="2:16" x14ac:dyDescent="0.25">
      <c r="B33" s="9" t="s">
        <v>18</v>
      </c>
      <c r="C33" s="8"/>
      <c r="D33" s="7"/>
      <c r="E33" s="8"/>
      <c r="F33" s="7"/>
      <c r="G33" s="8"/>
      <c r="H33" s="5"/>
      <c r="I33" s="5"/>
      <c r="J33" s="5"/>
      <c r="O33" s="75"/>
    </row>
    <row r="34" spans="2:16" x14ac:dyDescent="0.25">
      <c r="B34" s="9" t="s">
        <v>19</v>
      </c>
      <c r="C34" s="8"/>
      <c r="D34" s="7"/>
      <c r="E34" s="8"/>
      <c r="F34" s="7"/>
      <c r="G34" s="8"/>
      <c r="H34" s="5"/>
      <c r="I34" s="5"/>
      <c r="J34" s="5"/>
      <c r="O34" s="75"/>
    </row>
    <row r="35" spans="2:16" x14ac:dyDescent="0.25">
      <c r="B35" s="7"/>
      <c r="C35" s="8" t="s">
        <v>20</v>
      </c>
      <c r="D35" s="7"/>
      <c r="E35" s="67">
        <v>0</v>
      </c>
      <c r="F35" s="93">
        <v>0</v>
      </c>
      <c r="G35" s="67"/>
      <c r="H35" s="69">
        <v>0</v>
      </c>
      <c r="I35" s="5"/>
      <c r="J35" s="5"/>
      <c r="O35" s="75"/>
    </row>
    <row r="36" spans="2:16" x14ac:dyDescent="0.25">
      <c r="B36" s="7"/>
      <c r="C36" s="8" t="s">
        <v>21</v>
      </c>
      <c r="D36" s="7"/>
      <c r="E36" s="67">
        <v>0</v>
      </c>
      <c r="F36" s="93">
        <v>0</v>
      </c>
      <c r="G36" s="67"/>
      <c r="H36" s="69">
        <v>0</v>
      </c>
      <c r="I36" s="5"/>
      <c r="J36" s="5"/>
      <c r="O36" s="75"/>
    </row>
    <row r="37" spans="2:16" x14ac:dyDescent="0.25">
      <c r="B37" s="7"/>
      <c r="C37" s="8" t="s">
        <v>22</v>
      </c>
      <c r="D37" s="7"/>
      <c r="E37" s="67">
        <v>0</v>
      </c>
      <c r="F37" s="93">
        <v>0</v>
      </c>
      <c r="G37" s="67"/>
      <c r="H37" s="69">
        <v>0</v>
      </c>
      <c r="I37" s="5"/>
      <c r="J37" s="5"/>
      <c r="O37" s="75"/>
    </row>
    <row r="38" spans="2:16" x14ac:dyDescent="0.25">
      <c r="B38" s="7"/>
      <c r="C38" s="8" t="s">
        <v>23</v>
      </c>
      <c r="D38" s="7"/>
      <c r="E38" s="67">
        <v>10055361.76</v>
      </c>
      <c r="F38" s="93">
        <v>0</v>
      </c>
      <c r="G38" s="67"/>
      <c r="H38" s="69">
        <v>0</v>
      </c>
      <c r="I38" s="68">
        <f>SUM(E38:H38)</f>
        <v>10055361.76</v>
      </c>
      <c r="J38" s="69">
        <v>9854584.0800000001</v>
      </c>
      <c r="O38" s="75"/>
    </row>
    <row r="39" spans="2:16" ht="15.75" thickBot="1" x14ac:dyDescent="0.3">
      <c r="B39" s="7"/>
      <c r="C39" s="8" t="s">
        <v>15</v>
      </c>
      <c r="E39" s="76">
        <v>0</v>
      </c>
      <c r="F39" s="97">
        <v>0</v>
      </c>
      <c r="G39" s="76"/>
      <c r="H39" s="81">
        <v>0</v>
      </c>
      <c r="I39" s="27"/>
      <c r="J39" s="27"/>
    </row>
    <row r="40" spans="2:16" ht="15.75" thickBot="1" x14ac:dyDescent="0.3">
      <c r="B40" s="7"/>
      <c r="C40" s="13" t="s">
        <v>24</v>
      </c>
      <c r="D40" s="4"/>
      <c r="E40" s="73">
        <f>SUM(E38:E39)</f>
        <v>10055361.76</v>
      </c>
      <c r="F40" s="95">
        <v>0</v>
      </c>
      <c r="G40" s="73"/>
      <c r="H40" s="96">
        <v>0</v>
      </c>
      <c r="I40" s="80">
        <f>SUM(E40:H40)</f>
        <v>10055361.76</v>
      </c>
      <c r="J40" s="80">
        <f>SUM(J38)</f>
        <v>9854584.0800000001</v>
      </c>
    </row>
    <row r="41" spans="2:16" x14ac:dyDescent="0.25">
      <c r="B41" s="9" t="s">
        <v>25</v>
      </c>
      <c r="C41" s="8"/>
      <c r="D41" s="23"/>
      <c r="E41" s="30"/>
      <c r="F41" s="98"/>
      <c r="G41" s="99"/>
      <c r="H41" s="100"/>
      <c r="I41" s="31"/>
      <c r="J41" s="31"/>
    </row>
    <row r="42" spans="2:16" ht="15.75" thickBot="1" x14ac:dyDescent="0.3">
      <c r="B42" s="7"/>
      <c r="C42" s="8" t="s">
        <v>15</v>
      </c>
      <c r="E42" s="76">
        <v>0</v>
      </c>
      <c r="F42" s="97">
        <v>0</v>
      </c>
      <c r="G42" s="76"/>
      <c r="H42" s="81">
        <v>0</v>
      </c>
      <c r="I42" s="81">
        <v>0</v>
      </c>
      <c r="J42" s="27"/>
    </row>
    <row r="43" spans="2:16" ht="15.75" thickBot="1" x14ac:dyDescent="0.3">
      <c r="B43" s="7"/>
      <c r="C43" s="13" t="s">
        <v>26</v>
      </c>
      <c r="D43" s="4"/>
      <c r="E43" s="91">
        <f>SUM(E42+E40)</f>
        <v>10055361.76</v>
      </c>
      <c r="F43" s="95">
        <v>0</v>
      </c>
      <c r="G43" s="73"/>
      <c r="H43" s="96">
        <v>0</v>
      </c>
      <c r="I43" s="92">
        <f>SUM(E43:H43)</f>
        <v>10055361.76</v>
      </c>
      <c r="J43" s="80">
        <f>SUM(J40)</f>
        <v>9854584.0800000001</v>
      </c>
    </row>
    <row r="44" spans="2:16" x14ac:dyDescent="0.25">
      <c r="B44" s="9" t="s">
        <v>27</v>
      </c>
      <c r="C44" s="8"/>
      <c r="D44" s="24"/>
      <c r="E44" s="26"/>
      <c r="F44" s="97"/>
      <c r="G44" s="76"/>
      <c r="H44" s="81"/>
      <c r="I44" s="27"/>
      <c r="J44" s="27"/>
    </row>
    <row r="45" spans="2:16" x14ac:dyDescent="0.25">
      <c r="B45" s="7"/>
      <c r="C45" s="8" t="s">
        <v>27</v>
      </c>
      <c r="D45" s="15"/>
      <c r="E45" s="67">
        <v>3642116.08</v>
      </c>
      <c r="F45" s="93">
        <v>0</v>
      </c>
      <c r="G45" s="67"/>
      <c r="H45" s="69">
        <v>0</v>
      </c>
      <c r="I45" s="68">
        <f>SUM(E45:H45)</f>
        <v>3642116.08</v>
      </c>
      <c r="J45" s="69">
        <v>3642116.08</v>
      </c>
    </row>
    <row r="46" spans="2:16" ht="15.75" thickBot="1" x14ac:dyDescent="0.3">
      <c r="B46" s="7"/>
      <c r="C46" s="8" t="s">
        <v>96</v>
      </c>
      <c r="D46" s="3"/>
      <c r="E46" s="83">
        <v>-11681410.449999999</v>
      </c>
      <c r="F46" s="101">
        <v>0</v>
      </c>
      <c r="G46" s="83"/>
      <c r="H46" s="102">
        <v>0</v>
      </c>
      <c r="I46" s="84">
        <f>SUM(E46:H46)</f>
        <v>-11681410.449999999</v>
      </c>
      <c r="J46" s="102">
        <v>-11681410.449999999</v>
      </c>
    </row>
    <row r="47" spans="2:16" ht="15.75" thickBot="1" x14ac:dyDescent="0.3">
      <c r="B47" s="7"/>
      <c r="C47" s="8" t="s">
        <v>97</v>
      </c>
      <c r="D47" s="3"/>
      <c r="E47" s="83">
        <v>38484.519999999997</v>
      </c>
      <c r="F47" s="101">
        <v>0</v>
      </c>
      <c r="G47" s="83"/>
      <c r="H47" s="102">
        <v>0</v>
      </c>
      <c r="I47" s="84">
        <f>SUM(E47:H47)</f>
        <v>38484.519999999997</v>
      </c>
      <c r="J47" s="32"/>
    </row>
    <row r="48" spans="2:16" ht="15.75" thickBot="1" x14ac:dyDescent="0.3">
      <c r="B48" s="7"/>
      <c r="C48" s="13" t="s">
        <v>28</v>
      </c>
      <c r="D48" s="4"/>
      <c r="E48" s="82">
        <f>SUM(E45:E47)</f>
        <v>-8000809.8499999996</v>
      </c>
      <c r="F48" s="95">
        <v>0</v>
      </c>
      <c r="G48" s="73"/>
      <c r="H48" s="96">
        <v>0</v>
      </c>
      <c r="I48" s="80">
        <f>SUM(I45:I47)</f>
        <v>-8000809.8499999996</v>
      </c>
      <c r="J48" s="96">
        <v>-8039294.3700000001</v>
      </c>
      <c r="P48" s="129"/>
    </row>
    <row r="49" spans="2:16" ht="15.75" thickBot="1" x14ac:dyDescent="0.3">
      <c r="B49" s="7"/>
      <c r="C49" s="13" t="s">
        <v>29</v>
      </c>
      <c r="D49" s="2"/>
      <c r="E49" s="85">
        <f>E43+E48</f>
        <v>2054551.9100000001</v>
      </c>
      <c r="F49" s="103">
        <v>0</v>
      </c>
      <c r="G49" s="104"/>
      <c r="H49" s="105">
        <v>0</v>
      </c>
      <c r="I49" s="86">
        <f>I43+I48</f>
        <v>2054551.9100000001</v>
      </c>
      <c r="J49" s="86">
        <f>J43+J48</f>
        <v>1815289.71</v>
      </c>
      <c r="P49" s="129"/>
    </row>
    <row r="50" spans="2:16" ht="15.75" thickTop="1" x14ac:dyDescent="0.25"/>
    <row r="53" spans="2:16" x14ac:dyDescent="0.25">
      <c r="B53" s="19"/>
      <c r="C53" s="17"/>
      <c r="D53" s="17"/>
      <c r="E53" s="17"/>
      <c r="F53" s="17"/>
      <c r="G53" s="17"/>
      <c r="H53" s="17"/>
      <c r="I53" s="17"/>
      <c r="J53" s="20"/>
    </row>
    <row r="54" spans="2:16" x14ac:dyDescent="0.25">
      <c r="B54" s="34"/>
      <c r="C54" s="24"/>
      <c r="D54" s="24"/>
      <c r="E54" s="24"/>
      <c r="F54" s="24"/>
      <c r="G54" s="24"/>
      <c r="H54" s="24"/>
      <c r="I54" s="24"/>
      <c r="J54" s="26"/>
    </row>
    <row r="55" spans="2:16" x14ac:dyDescent="0.25">
      <c r="B55" s="34"/>
      <c r="C55" s="24"/>
      <c r="D55" s="41" t="s">
        <v>38</v>
      </c>
      <c r="E55" s="24"/>
      <c r="F55" s="24"/>
      <c r="G55" s="24"/>
      <c r="H55" s="24"/>
      <c r="I55" s="24"/>
      <c r="J55" s="26"/>
    </row>
    <row r="56" spans="2:16" x14ac:dyDescent="0.25">
      <c r="B56" s="34"/>
      <c r="C56" s="24"/>
      <c r="D56" s="24"/>
      <c r="E56" s="24"/>
      <c r="F56" s="24"/>
      <c r="G56" s="24"/>
      <c r="H56" s="24"/>
      <c r="I56" s="24"/>
      <c r="J56" s="26"/>
    </row>
    <row r="57" spans="2:16" x14ac:dyDescent="0.25">
      <c r="B57" s="34"/>
      <c r="C57" s="24"/>
      <c r="D57" s="24"/>
      <c r="E57" s="24"/>
      <c r="F57" s="24"/>
      <c r="G57" s="24"/>
      <c r="H57" s="24"/>
      <c r="I57" s="24"/>
      <c r="J57" s="26"/>
    </row>
    <row r="58" spans="2:16" x14ac:dyDescent="0.25">
      <c r="B58" s="34"/>
      <c r="C58" s="24"/>
      <c r="D58" s="24"/>
      <c r="E58" s="24"/>
      <c r="F58" s="24"/>
      <c r="G58" s="24"/>
      <c r="H58" s="24"/>
      <c r="I58" s="24"/>
      <c r="J58" s="26"/>
    </row>
    <row r="59" spans="2:16" x14ac:dyDescent="0.25">
      <c r="B59" s="34"/>
      <c r="C59" s="24" t="s">
        <v>39</v>
      </c>
      <c r="D59" s="24"/>
      <c r="E59" s="24"/>
      <c r="F59" s="24"/>
      <c r="G59" s="24"/>
      <c r="H59" s="24"/>
      <c r="I59" s="24"/>
      <c r="J59" s="26"/>
    </row>
    <row r="60" spans="2:16" x14ac:dyDescent="0.25">
      <c r="B60" s="34"/>
      <c r="C60" s="24"/>
      <c r="D60" s="24"/>
      <c r="E60" s="24"/>
      <c r="F60" s="24"/>
      <c r="G60" s="24"/>
      <c r="H60" s="24"/>
      <c r="I60" s="24"/>
      <c r="J60" s="26"/>
    </row>
    <row r="61" spans="2:16" x14ac:dyDescent="0.25">
      <c r="B61" s="34"/>
      <c r="C61" s="141" t="s">
        <v>100</v>
      </c>
      <c r="D61" s="141"/>
      <c r="E61" s="141"/>
      <c r="F61" s="141"/>
      <c r="G61" s="24"/>
      <c r="H61" s="24"/>
      <c r="I61" s="24"/>
      <c r="J61" s="26"/>
    </row>
    <row r="62" spans="2:16" x14ac:dyDescent="0.25">
      <c r="B62" s="34"/>
      <c r="C62" s="24"/>
      <c r="D62" s="24"/>
      <c r="E62" s="24"/>
      <c r="F62" s="24"/>
      <c r="G62" s="24"/>
      <c r="H62" s="24"/>
      <c r="I62" s="24"/>
      <c r="J62" s="26"/>
    </row>
    <row r="63" spans="2:16" x14ac:dyDescent="0.25">
      <c r="B63" s="34"/>
      <c r="C63" s="42" t="s">
        <v>40</v>
      </c>
      <c r="D63" s="24"/>
      <c r="E63" s="33"/>
      <c r="F63" s="33"/>
      <c r="G63" s="24" t="s">
        <v>41</v>
      </c>
      <c r="H63" s="33"/>
      <c r="I63" s="141" t="s">
        <v>105</v>
      </c>
      <c r="J63" s="142"/>
    </row>
    <row r="64" spans="2:16" x14ac:dyDescent="0.25">
      <c r="B64" s="34"/>
      <c r="C64" s="24"/>
      <c r="D64" s="24"/>
      <c r="E64" s="24"/>
      <c r="F64" s="24"/>
      <c r="G64" s="24"/>
      <c r="H64" s="24"/>
      <c r="I64" s="24"/>
      <c r="J64" s="26"/>
    </row>
    <row r="65" spans="2:10" ht="10.5" customHeight="1" x14ac:dyDescent="0.25">
      <c r="B65" s="34"/>
      <c r="C65" s="24"/>
      <c r="D65" s="24"/>
      <c r="E65" s="24"/>
      <c r="F65" s="24"/>
      <c r="G65" s="24"/>
      <c r="H65" s="24"/>
      <c r="I65" s="24"/>
      <c r="J65" s="26"/>
    </row>
    <row r="66" spans="2:10" ht="0.75" customHeight="1" x14ac:dyDescent="0.25">
      <c r="B66" s="34"/>
      <c r="C66" s="24"/>
      <c r="D66" s="24"/>
      <c r="E66" s="24"/>
      <c r="F66" s="24"/>
      <c r="G66" s="24"/>
      <c r="H66" s="24"/>
      <c r="I66" s="24"/>
      <c r="J66" s="26"/>
    </row>
    <row r="67" spans="2:10" x14ac:dyDescent="0.25">
      <c r="B67" s="34"/>
      <c r="C67" s="24"/>
      <c r="D67" s="24"/>
      <c r="E67" s="24"/>
      <c r="F67" s="24"/>
      <c r="G67" s="24"/>
      <c r="H67" s="24"/>
      <c r="I67" s="24"/>
      <c r="J67" s="26"/>
    </row>
    <row r="68" spans="2:10" x14ac:dyDescent="0.25">
      <c r="B68" s="34"/>
      <c r="C68" s="24"/>
      <c r="D68" s="41" t="s">
        <v>42</v>
      </c>
      <c r="E68" s="24"/>
      <c r="F68" s="24"/>
      <c r="G68" s="24"/>
      <c r="H68" s="24"/>
      <c r="I68" s="24"/>
      <c r="J68" s="26"/>
    </row>
    <row r="69" spans="2:10" x14ac:dyDescent="0.25">
      <c r="B69" s="34"/>
      <c r="C69" s="24"/>
      <c r="D69" s="24"/>
      <c r="E69" s="24"/>
      <c r="F69" s="24"/>
      <c r="G69" s="24"/>
      <c r="H69" s="24"/>
      <c r="I69" s="24"/>
      <c r="J69" s="26"/>
    </row>
    <row r="70" spans="2:10" x14ac:dyDescent="0.25">
      <c r="B70" s="34"/>
      <c r="C70" s="24"/>
      <c r="D70" s="24"/>
      <c r="E70" s="24"/>
      <c r="F70" s="24"/>
      <c r="G70" s="24"/>
      <c r="H70" s="24"/>
      <c r="I70" s="24"/>
      <c r="J70" s="26"/>
    </row>
    <row r="71" spans="2:10" x14ac:dyDescent="0.25">
      <c r="B71" s="34"/>
      <c r="C71" s="24"/>
      <c r="D71" s="24"/>
      <c r="E71" s="24"/>
      <c r="F71" s="24"/>
      <c r="G71" s="24"/>
      <c r="H71" s="24"/>
      <c r="I71" s="24"/>
      <c r="J71" s="26"/>
    </row>
    <row r="72" spans="2:10" x14ac:dyDescent="0.25">
      <c r="B72" s="34"/>
      <c r="C72" s="24" t="s">
        <v>43</v>
      </c>
      <c r="D72" s="24"/>
      <c r="E72" s="24"/>
      <c r="F72" s="24"/>
      <c r="G72" s="24"/>
      <c r="H72" s="24"/>
      <c r="I72" s="24"/>
      <c r="J72" s="26"/>
    </row>
    <row r="73" spans="2:10" x14ac:dyDescent="0.25">
      <c r="B73" s="34"/>
      <c r="C73" s="24"/>
      <c r="D73" s="24"/>
      <c r="E73" s="24"/>
      <c r="F73" s="24"/>
      <c r="G73" s="24"/>
      <c r="H73" s="24"/>
      <c r="I73" s="24"/>
      <c r="J73" s="26"/>
    </row>
    <row r="74" spans="2:10" x14ac:dyDescent="0.25">
      <c r="B74" s="34"/>
      <c r="C74" s="141" t="s">
        <v>101</v>
      </c>
      <c r="D74" s="141"/>
      <c r="E74" s="141"/>
      <c r="F74" s="141"/>
      <c r="G74" s="24"/>
      <c r="H74" s="24"/>
      <c r="I74" s="24"/>
      <c r="J74" s="26"/>
    </row>
    <row r="75" spans="2:10" x14ac:dyDescent="0.25">
      <c r="B75" s="34"/>
      <c r="C75" s="24"/>
      <c r="D75" s="24"/>
      <c r="E75" s="24"/>
      <c r="F75" s="24"/>
      <c r="G75" s="24"/>
      <c r="H75" s="24"/>
      <c r="I75" s="24"/>
      <c r="J75" s="26"/>
    </row>
    <row r="76" spans="2:10" x14ac:dyDescent="0.25">
      <c r="B76" s="34"/>
      <c r="C76" s="24"/>
      <c r="D76" s="24"/>
      <c r="E76" s="24"/>
      <c r="F76" s="24"/>
      <c r="G76" s="24"/>
      <c r="H76" s="24"/>
      <c r="I76" s="24"/>
      <c r="J76" s="26"/>
    </row>
    <row r="77" spans="2:10" x14ac:dyDescent="0.25">
      <c r="B77" s="34"/>
      <c r="C77" s="24" t="s">
        <v>40</v>
      </c>
      <c r="D77" s="33"/>
      <c r="E77" s="33"/>
      <c r="F77" s="33"/>
      <c r="G77" s="24"/>
      <c r="H77" s="24" t="s">
        <v>41</v>
      </c>
      <c r="I77" s="141" t="s">
        <v>105</v>
      </c>
      <c r="J77" s="142"/>
    </row>
    <row r="78" spans="2:10" x14ac:dyDescent="0.25">
      <c r="B78" s="34"/>
      <c r="C78" s="24"/>
      <c r="D78" s="24"/>
      <c r="E78" s="24"/>
      <c r="F78" s="24"/>
      <c r="G78" s="24"/>
      <c r="H78" s="24"/>
      <c r="I78" s="24"/>
      <c r="J78" s="26"/>
    </row>
    <row r="79" spans="2:10" x14ac:dyDescent="0.25">
      <c r="B79" s="35"/>
      <c r="C79" s="33"/>
      <c r="D79" s="33"/>
      <c r="E79" s="33"/>
      <c r="F79" s="33"/>
      <c r="G79" s="33"/>
      <c r="H79" s="33"/>
      <c r="I79" s="33"/>
      <c r="J79" s="36"/>
    </row>
    <row r="110" ht="26.25" customHeight="1" x14ac:dyDescent="0.25"/>
    <row r="114" ht="30" customHeight="1" x14ac:dyDescent="0.25"/>
    <row r="142" ht="34.5" customHeight="1" x14ac:dyDescent="0.25"/>
  </sheetData>
  <mergeCells count="9">
    <mergeCell ref="I63:J63"/>
    <mergeCell ref="I77:J77"/>
    <mergeCell ref="C2:J2"/>
    <mergeCell ref="D6:H6"/>
    <mergeCell ref="D7:H7"/>
    <mergeCell ref="D8:H8"/>
    <mergeCell ref="D5:H5"/>
    <mergeCell ref="C61:F61"/>
    <mergeCell ref="C74:F74"/>
  </mergeCells>
  <pageMargins left="0.27559055118110237" right="0.11811023622047245" top="0.47244094488188981" bottom="0.74803149606299213" header="0.31496062992125984" footer="0.31496062992125984"/>
  <pageSetup scale="90" orientation="portrait" horizontalDpi="0" verticalDpi="0" r:id="rId1"/>
  <ignoredErrors>
    <ignoredError sqref="E40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03"/>
  <sheetViews>
    <sheetView tabSelected="1" zoomScale="85" zoomScaleNormal="85" workbookViewId="0">
      <selection activeCell="Q14" sqref="Q14"/>
    </sheetView>
  </sheetViews>
  <sheetFormatPr baseColWidth="10" defaultRowHeight="15" x14ac:dyDescent="0.25"/>
  <cols>
    <col min="1" max="1" width="2.28515625" customWidth="1"/>
    <col min="2" max="2" width="3.5703125" customWidth="1"/>
    <col min="3" max="3" width="30.7109375" customWidth="1"/>
    <col min="4" max="4" width="2.42578125" customWidth="1"/>
    <col min="5" max="5" width="15.140625" bestFit="1" customWidth="1"/>
    <col min="6" max="6" width="13.28515625" customWidth="1"/>
    <col min="7" max="7" width="1.85546875" customWidth="1"/>
    <col min="9" max="9" width="15.140625" bestFit="1" customWidth="1"/>
    <col min="10" max="10" width="15.140625" style="75" bestFit="1" customWidth="1"/>
    <col min="11" max="11" width="0.5703125" customWidth="1"/>
    <col min="12" max="12" width="0.85546875" customWidth="1"/>
    <col min="14" max="14" width="15.140625" customWidth="1"/>
  </cols>
  <sheetData>
    <row r="1" spans="2:10" x14ac:dyDescent="0.25">
      <c r="C1" s="143" t="s">
        <v>44</v>
      </c>
      <c r="D1" s="143"/>
      <c r="E1" s="143"/>
      <c r="F1" s="143"/>
      <c r="G1" s="143"/>
      <c r="H1" s="143"/>
      <c r="I1" s="143"/>
      <c r="J1" s="143"/>
    </row>
    <row r="2" spans="2:10" ht="9.75" customHeight="1" x14ac:dyDescent="0.25">
      <c r="C2" s="1"/>
      <c r="D2" s="1"/>
      <c r="E2" s="1"/>
      <c r="F2" s="1"/>
      <c r="G2" s="1"/>
      <c r="H2" s="1"/>
      <c r="I2" s="1"/>
    </row>
    <row r="3" spans="2:10" ht="13.5" customHeight="1" x14ac:dyDescent="0.25">
      <c r="B3" s="19"/>
      <c r="C3" s="17"/>
      <c r="D3" s="146" t="s">
        <v>91</v>
      </c>
      <c r="E3" s="146"/>
      <c r="F3" s="146"/>
      <c r="G3" s="146"/>
      <c r="H3" s="146"/>
      <c r="I3" s="17"/>
      <c r="J3" s="70"/>
    </row>
    <row r="4" spans="2:10" x14ac:dyDescent="0.25">
      <c r="B4" s="34"/>
      <c r="C4" s="24"/>
      <c r="D4" s="144" t="s">
        <v>45</v>
      </c>
      <c r="E4" s="144"/>
      <c r="F4" s="144"/>
      <c r="G4" s="144"/>
      <c r="H4" s="144"/>
      <c r="I4" s="24"/>
      <c r="J4" s="76"/>
    </row>
    <row r="5" spans="2:10" x14ac:dyDescent="0.25">
      <c r="B5" s="34"/>
      <c r="C5" s="145" t="s">
        <v>99</v>
      </c>
      <c r="D5" s="145"/>
      <c r="E5" s="145"/>
      <c r="F5" s="145"/>
      <c r="G5" s="145"/>
      <c r="H5" s="145"/>
      <c r="I5" s="145"/>
      <c r="J5" s="76"/>
    </row>
    <row r="6" spans="2:10" x14ac:dyDescent="0.25">
      <c r="B6" s="34"/>
      <c r="C6" s="24"/>
      <c r="D6" s="145" t="s">
        <v>37</v>
      </c>
      <c r="E6" s="145"/>
      <c r="F6" s="145"/>
      <c r="G6" s="145"/>
      <c r="H6" s="145"/>
      <c r="I6" s="24"/>
      <c r="J6" s="76"/>
    </row>
    <row r="7" spans="2:10" ht="9.75" customHeight="1" x14ac:dyDescent="0.25">
      <c r="B7" s="35"/>
      <c r="C7" s="33"/>
      <c r="D7" s="33"/>
      <c r="E7" s="33"/>
      <c r="F7" s="33"/>
      <c r="G7" s="33"/>
      <c r="H7" s="33"/>
      <c r="I7" s="33"/>
      <c r="J7" s="134"/>
    </row>
    <row r="8" spans="2:10" ht="24" customHeight="1" x14ac:dyDescent="0.25">
      <c r="B8" s="7"/>
      <c r="C8" s="8"/>
      <c r="D8" s="7"/>
      <c r="E8" s="50" t="s">
        <v>30</v>
      </c>
      <c r="F8" s="51" t="s">
        <v>32</v>
      </c>
      <c r="G8" s="50"/>
      <c r="H8" s="52" t="s">
        <v>46</v>
      </c>
      <c r="I8" s="52" t="s">
        <v>34</v>
      </c>
      <c r="J8" s="135" t="s">
        <v>35</v>
      </c>
    </row>
    <row r="9" spans="2:10" x14ac:dyDescent="0.25">
      <c r="B9" s="7"/>
      <c r="C9" s="8"/>
      <c r="D9" s="7"/>
      <c r="E9" s="53" t="s">
        <v>31</v>
      </c>
      <c r="F9" s="54" t="s">
        <v>31</v>
      </c>
      <c r="G9" s="53"/>
      <c r="H9" s="55" t="s">
        <v>31</v>
      </c>
      <c r="I9" s="55" t="s">
        <v>31</v>
      </c>
      <c r="J9" s="136" t="s">
        <v>31</v>
      </c>
    </row>
    <row r="10" spans="2:10" x14ac:dyDescent="0.25">
      <c r="B10" s="43" t="s">
        <v>47</v>
      </c>
      <c r="C10" s="44"/>
      <c r="E10" s="26"/>
      <c r="F10" s="34"/>
      <c r="G10" s="26"/>
      <c r="H10" s="27"/>
      <c r="I10" s="27"/>
      <c r="J10" s="69"/>
    </row>
    <row r="11" spans="2:10" x14ac:dyDescent="0.25">
      <c r="B11" s="43"/>
      <c r="C11" s="45" t="s">
        <v>48</v>
      </c>
      <c r="D11" s="7"/>
      <c r="E11" s="8"/>
      <c r="F11" s="7"/>
      <c r="G11" s="8"/>
      <c r="H11" s="5"/>
      <c r="I11" s="5"/>
      <c r="J11" s="69"/>
    </row>
    <row r="12" spans="2:10" ht="24.75" customHeight="1" x14ac:dyDescent="0.25">
      <c r="B12" s="46"/>
      <c r="C12" s="47" t="s">
        <v>49</v>
      </c>
      <c r="D12" s="16">
        <v>255</v>
      </c>
      <c r="E12" s="66">
        <v>25123580.399999999</v>
      </c>
      <c r="F12" s="93">
        <v>0</v>
      </c>
      <c r="G12" s="67"/>
      <c r="H12" s="69">
        <v>0</v>
      </c>
      <c r="I12" s="109">
        <f>SUM(E12:H12)</f>
        <v>25123580.399999999</v>
      </c>
      <c r="J12" s="69">
        <v>16848858.84</v>
      </c>
    </row>
    <row r="13" spans="2:10" x14ac:dyDescent="0.25">
      <c r="B13" s="46"/>
      <c r="C13" s="44" t="s">
        <v>50</v>
      </c>
      <c r="D13" s="7"/>
      <c r="E13" s="67">
        <v>12875484.9</v>
      </c>
      <c r="F13" s="93">
        <v>0</v>
      </c>
      <c r="G13" s="67"/>
      <c r="H13" s="69">
        <v>0</v>
      </c>
      <c r="I13" s="68">
        <f>SUM(E13:H13)</f>
        <v>12875484.9</v>
      </c>
      <c r="J13" s="69">
        <v>0</v>
      </c>
    </row>
    <row r="14" spans="2:10" x14ac:dyDescent="0.25">
      <c r="B14" s="46"/>
      <c r="C14" s="44" t="s">
        <v>51</v>
      </c>
      <c r="D14" s="7"/>
      <c r="E14" s="67">
        <v>0</v>
      </c>
      <c r="F14" s="93">
        <v>768146.02</v>
      </c>
      <c r="G14" s="67"/>
      <c r="H14" s="69">
        <v>0</v>
      </c>
      <c r="I14" s="68">
        <f>SUM(E14:H14)</f>
        <v>768146.02</v>
      </c>
      <c r="J14" s="69">
        <v>829309.47</v>
      </c>
    </row>
    <row r="15" spans="2:10" x14ac:dyDescent="0.25">
      <c r="B15" s="46"/>
      <c r="C15" s="45" t="s">
        <v>52</v>
      </c>
      <c r="D15" s="7"/>
      <c r="E15" s="8"/>
      <c r="F15" s="7"/>
      <c r="G15" s="8"/>
      <c r="H15" s="5"/>
      <c r="I15" s="5"/>
      <c r="J15" s="69"/>
    </row>
    <row r="16" spans="2:10" x14ac:dyDescent="0.25">
      <c r="B16" s="46"/>
      <c r="C16" s="44" t="s">
        <v>53</v>
      </c>
      <c r="D16" s="7"/>
      <c r="E16" s="8"/>
      <c r="F16" s="7"/>
      <c r="G16" s="8"/>
      <c r="H16" s="5"/>
      <c r="I16" s="5"/>
      <c r="J16" s="69"/>
    </row>
    <row r="17" spans="2:16" x14ac:dyDescent="0.25">
      <c r="B17" s="46"/>
      <c r="C17" s="44" t="s">
        <v>54</v>
      </c>
      <c r="D17" s="7"/>
      <c r="E17" s="67">
        <v>226324.97</v>
      </c>
      <c r="F17" s="93">
        <v>0</v>
      </c>
      <c r="G17" s="67"/>
      <c r="H17" s="69">
        <v>0</v>
      </c>
      <c r="I17" s="68">
        <f>SUM(E17:H17)</f>
        <v>226324.97</v>
      </c>
      <c r="J17" s="69">
        <v>610600.69999999995</v>
      </c>
    </row>
    <row r="18" spans="2:16" x14ac:dyDescent="0.25">
      <c r="B18" s="46"/>
      <c r="C18" s="44" t="s">
        <v>55</v>
      </c>
      <c r="D18" s="7"/>
      <c r="E18" s="67">
        <v>31419.3</v>
      </c>
      <c r="F18" s="93">
        <v>0</v>
      </c>
      <c r="G18" s="67"/>
      <c r="H18" s="69">
        <v>0</v>
      </c>
      <c r="I18" s="68">
        <f>SUM(E18:H18)</f>
        <v>31419.3</v>
      </c>
      <c r="J18" s="69"/>
    </row>
    <row r="19" spans="2:16" ht="24.75" customHeight="1" x14ac:dyDescent="0.25">
      <c r="B19" s="46"/>
      <c r="C19" s="47" t="s">
        <v>56</v>
      </c>
      <c r="D19" s="16"/>
      <c r="E19" s="8"/>
      <c r="F19" s="7"/>
      <c r="G19" s="8"/>
      <c r="H19" s="5"/>
      <c r="I19" s="5"/>
      <c r="J19" s="69"/>
    </row>
    <row r="20" spans="2:16" x14ac:dyDescent="0.25">
      <c r="B20" s="46"/>
      <c r="C20" s="44" t="s">
        <v>54</v>
      </c>
      <c r="D20" s="7"/>
      <c r="E20" s="67">
        <v>0</v>
      </c>
      <c r="F20" s="93">
        <v>0</v>
      </c>
      <c r="G20" s="67"/>
      <c r="H20" s="69">
        <v>0</v>
      </c>
      <c r="I20" s="69">
        <v>0</v>
      </c>
      <c r="J20" s="69"/>
    </row>
    <row r="21" spans="2:16" ht="15.75" thickBot="1" x14ac:dyDescent="0.3">
      <c r="B21" s="46"/>
      <c r="C21" s="44" t="s">
        <v>55</v>
      </c>
      <c r="D21" s="7"/>
      <c r="E21" s="67">
        <v>97649.5</v>
      </c>
      <c r="F21" s="93">
        <v>0</v>
      </c>
      <c r="G21" s="67"/>
      <c r="H21" s="69">
        <v>0</v>
      </c>
      <c r="I21" s="69">
        <f>SUM(E21:H21)</f>
        <v>97649.5</v>
      </c>
      <c r="J21" s="69"/>
    </row>
    <row r="22" spans="2:16" ht="26.25" thickBot="1" x14ac:dyDescent="0.3">
      <c r="B22" s="46"/>
      <c r="C22" s="47" t="s">
        <v>57</v>
      </c>
      <c r="D22" s="21"/>
      <c r="E22" s="22"/>
      <c r="F22" s="21"/>
      <c r="G22" s="22"/>
      <c r="H22" s="29"/>
      <c r="I22" s="29"/>
      <c r="J22" s="96"/>
    </row>
    <row r="23" spans="2:16" x14ac:dyDescent="0.25">
      <c r="B23" s="46"/>
      <c r="C23" s="44" t="s">
        <v>54</v>
      </c>
      <c r="D23" s="7"/>
      <c r="E23" s="67">
        <v>0</v>
      </c>
      <c r="F23" s="93">
        <v>0</v>
      </c>
      <c r="G23" s="67"/>
      <c r="H23" s="69">
        <v>0</v>
      </c>
      <c r="I23" s="69">
        <v>0</v>
      </c>
      <c r="J23" s="69"/>
    </row>
    <row r="24" spans="2:16" x14ac:dyDescent="0.25">
      <c r="B24" s="46"/>
      <c r="C24" s="44" t="s">
        <v>55</v>
      </c>
      <c r="D24" s="7"/>
      <c r="E24" s="67">
        <v>0</v>
      </c>
      <c r="F24" s="93">
        <v>0</v>
      </c>
      <c r="G24" s="67"/>
      <c r="H24" s="69">
        <v>0</v>
      </c>
      <c r="I24" s="69">
        <v>0</v>
      </c>
      <c r="J24" s="69"/>
    </row>
    <row r="25" spans="2:16" ht="25.5" x14ac:dyDescent="0.25">
      <c r="B25" s="46"/>
      <c r="C25" s="47" t="s">
        <v>58</v>
      </c>
      <c r="D25" s="7"/>
      <c r="E25" s="8"/>
      <c r="F25" s="7"/>
      <c r="G25" s="8"/>
      <c r="H25" s="5"/>
      <c r="I25" s="5"/>
      <c r="J25" s="69"/>
    </row>
    <row r="26" spans="2:16" x14ac:dyDescent="0.25">
      <c r="B26" s="46"/>
      <c r="C26" s="44" t="s">
        <v>54</v>
      </c>
      <c r="D26" s="7"/>
      <c r="E26" s="67">
        <v>0</v>
      </c>
      <c r="F26" s="93">
        <v>0</v>
      </c>
      <c r="G26" s="67"/>
      <c r="H26" s="69">
        <v>0</v>
      </c>
      <c r="I26" s="69">
        <v>0</v>
      </c>
      <c r="J26" s="69"/>
    </row>
    <row r="27" spans="2:16" x14ac:dyDescent="0.25">
      <c r="B27" s="46"/>
      <c r="C27" s="44" t="s">
        <v>55</v>
      </c>
      <c r="D27" s="7"/>
      <c r="E27" s="67">
        <v>854919.26</v>
      </c>
      <c r="F27" s="93">
        <v>0</v>
      </c>
      <c r="G27" s="67"/>
      <c r="H27" s="69">
        <v>0</v>
      </c>
      <c r="I27" s="69">
        <f>SUM(E27:H27)</f>
        <v>854919.26</v>
      </c>
      <c r="J27" s="69"/>
    </row>
    <row r="28" spans="2:16" x14ac:dyDescent="0.25">
      <c r="B28" s="46"/>
      <c r="C28" s="48" t="s">
        <v>59</v>
      </c>
      <c r="D28" s="7"/>
      <c r="E28" s="8"/>
      <c r="F28" s="7"/>
      <c r="G28" s="8"/>
      <c r="H28" s="5"/>
      <c r="I28" s="5"/>
      <c r="J28" s="69"/>
      <c r="P28">
        <v>1818.33</v>
      </c>
    </row>
    <row r="29" spans="2:16" ht="26.25" customHeight="1" x14ac:dyDescent="0.25">
      <c r="B29" s="46"/>
      <c r="C29" s="48" t="s">
        <v>60</v>
      </c>
      <c r="D29" s="24"/>
      <c r="E29" s="26"/>
      <c r="F29" s="34"/>
      <c r="G29" s="26"/>
      <c r="H29" s="27"/>
      <c r="I29" s="27"/>
      <c r="J29" s="81"/>
      <c r="P29">
        <v>2242.17</v>
      </c>
    </row>
    <row r="30" spans="2:16" x14ac:dyDescent="0.25">
      <c r="B30" s="46"/>
      <c r="C30" s="44" t="s">
        <v>54</v>
      </c>
      <c r="D30" s="7"/>
      <c r="E30" s="67">
        <v>1818.33</v>
      </c>
      <c r="F30" s="93">
        <v>0</v>
      </c>
      <c r="G30" s="67"/>
      <c r="H30" s="69">
        <v>0</v>
      </c>
      <c r="I30" s="69">
        <f>SUM(E30:H30)</f>
        <v>1818.33</v>
      </c>
      <c r="J30" s="69">
        <v>141.44999999999999</v>
      </c>
      <c r="P30">
        <f>+P29-P28</f>
        <v>423.84000000000015</v>
      </c>
    </row>
    <row r="31" spans="2:16" x14ac:dyDescent="0.25">
      <c r="B31" s="46"/>
      <c r="C31" s="44" t="s">
        <v>55</v>
      </c>
      <c r="D31" s="7"/>
      <c r="E31" s="67">
        <v>423.84</v>
      </c>
      <c r="F31" s="93">
        <v>0</v>
      </c>
      <c r="G31" s="67"/>
      <c r="H31" s="69">
        <v>0</v>
      </c>
      <c r="I31" s="69">
        <f>SUM(E31:H31)</f>
        <v>423.84</v>
      </c>
      <c r="J31" s="69">
        <v>0</v>
      </c>
    </row>
    <row r="32" spans="2:16" ht="22.5" customHeight="1" x14ac:dyDescent="0.25">
      <c r="B32" s="46"/>
      <c r="C32" s="48" t="s">
        <v>61</v>
      </c>
      <c r="D32" s="7"/>
      <c r="E32" s="67">
        <v>22299722.48</v>
      </c>
      <c r="F32" s="93">
        <v>0</v>
      </c>
      <c r="G32" s="67"/>
      <c r="H32" s="69">
        <v>0</v>
      </c>
      <c r="I32" s="68">
        <f>SUM(E32:H32)</f>
        <v>22299722.48</v>
      </c>
      <c r="J32" s="69">
        <v>350000</v>
      </c>
    </row>
    <row r="33" spans="2:10" ht="22.5" customHeight="1" thickBot="1" x14ac:dyDescent="0.3">
      <c r="B33" s="46"/>
      <c r="C33" s="48"/>
      <c r="E33" s="76"/>
      <c r="F33" s="97"/>
      <c r="G33" s="76"/>
      <c r="H33" s="81"/>
      <c r="I33" s="77"/>
      <c r="J33" s="81">
        <v>259999.64</v>
      </c>
    </row>
    <row r="34" spans="2:10" ht="15.75" thickBot="1" x14ac:dyDescent="0.3">
      <c r="B34" s="46"/>
      <c r="C34" s="45" t="s">
        <v>62</v>
      </c>
      <c r="D34" s="18"/>
      <c r="E34" s="78">
        <f>E12+E13+E14+E17+E30+E32</f>
        <v>60526931.079999998</v>
      </c>
      <c r="F34" s="110"/>
      <c r="G34" s="111"/>
      <c r="H34" s="112"/>
      <c r="I34" s="79">
        <f>I32+I30+I17+I14+I13+I12+I31+I27+I18+I21</f>
        <v>62279488.999999993</v>
      </c>
      <c r="J34" s="140">
        <f>J33+J32+J30+J17+J14+J12</f>
        <v>18898910.100000001</v>
      </c>
    </row>
    <row r="35" spans="2:10" ht="15.75" thickTop="1" x14ac:dyDescent="0.25">
      <c r="B35" s="46"/>
      <c r="C35" s="44"/>
      <c r="E35" s="26"/>
      <c r="F35" s="34"/>
      <c r="G35" s="26"/>
      <c r="H35" s="27"/>
      <c r="I35" s="27"/>
      <c r="J35" s="76" t="s">
        <v>88</v>
      </c>
    </row>
    <row r="36" spans="2:10" x14ac:dyDescent="0.25">
      <c r="B36" s="43" t="s">
        <v>63</v>
      </c>
      <c r="C36" s="44"/>
      <c r="D36" s="7"/>
      <c r="E36" s="8"/>
      <c r="F36" s="7"/>
      <c r="G36" s="8"/>
      <c r="H36" s="5"/>
      <c r="I36" s="5"/>
      <c r="J36" s="69"/>
    </row>
    <row r="37" spans="2:10" x14ac:dyDescent="0.25">
      <c r="B37" s="43"/>
      <c r="C37" s="45" t="s">
        <v>64</v>
      </c>
      <c r="D37" s="7"/>
      <c r="E37" s="8"/>
      <c r="F37" s="7"/>
      <c r="G37" s="8"/>
      <c r="H37" s="5"/>
      <c r="I37" s="5"/>
      <c r="J37" s="69"/>
    </row>
    <row r="38" spans="2:10" x14ac:dyDescent="0.25">
      <c r="B38" s="46"/>
      <c r="C38" s="44" t="s">
        <v>65</v>
      </c>
      <c r="D38" s="7"/>
      <c r="E38" s="67">
        <v>0</v>
      </c>
      <c r="F38" s="93">
        <v>0</v>
      </c>
      <c r="G38" s="67"/>
      <c r="H38" s="69">
        <v>0</v>
      </c>
      <c r="I38" s="69">
        <f>SUM(E38:H38)</f>
        <v>0</v>
      </c>
      <c r="J38" s="69">
        <v>984209.84</v>
      </c>
    </row>
    <row r="39" spans="2:10" x14ac:dyDescent="0.25">
      <c r="B39" s="46"/>
      <c r="C39" s="44" t="s">
        <v>66</v>
      </c>
      <c r="D39" s="7"/>
      <c r="E39" s="67">
        <v>0</v>
      </c>
      <c r="F39" s="93">
        <v>0</v>
      </c>
      <c r="G39" s="67"/>
      <c r="H39" s="69">
        <v>0</v>
      </c>
      <c r="I39" s="69">
        <v>0</v>
      </c>
      <c r="J39" s="76">
        <v>0</v>
      </c>
    </row>
    <row r="40" spans="2:10" ht="25.5" x14ac:dyDescent="0.25">
      <c r="B40" s="46"/>
      <c r="C40" s="47" t="s">
        <v>67</v>
      </c>
      <c r="D40" s="7"/>
      <c r="E40" s="67">
        <v>0</v>
      </c>
      <c r="F40" s="93">
        <v>0</v>
      </c>
      <c r="G40" s="67"/>
      <c r="H40" s="69">
        <v>0</v>
      </c>
      <c r="I40" s="69">
        <v>0</v>
      </c>
      <c r="J40" s="69">
        <v>0</v>
      </c>
    </row>
    <row r="41" spans="2:10" x14ac:dyDescent="0.25">
      <c r="B41" s="46"/>
      <c r="C41" s="44" t="s">
        <v>68</v>
      </c>
      <c r="D41" s="7"/>
      <c r="E41" s="67">
        <v>0</v>
      </c>
      <c r="F41" s="93">
        <v>0</v>
      </c>
      <c r="G41" s="67"/>
      <c r="H41" s="69">
        <v>0</v>
      </c>
      <c r="I41" s="69">
        <v>0</v>
      </c>
      <c r="J41" s="69">
        <v>0</v>
      </c>
    </row>
    <row r="42" spans="2:10" ht="39.75" thickBot="1" x14ac:dyDescent="0.3">
      <c r="B42" s="46"/>
      <c r="C42" s="49" t="s">
        <v>69</v>
      </c>
      <c r="E42" s="76">
        <v>0</v>
      </c>
      <c r="F42" s="97">
        <v>0</v>
      </c>
      <c r="G42" s="76"/>
      <c r="H42" s="81">
        <v>0</v>
      </c>
      <c r="I42" s="81">
        <v>0</v>
      </c>
      <c r="J42" s="81">
        <v>0</v>
      </c>
    </row>
    <row r="43" spans="2:10" ht="27" thickBot="1" x14ac:dyDescent="0.3">
      <c r="B43" s="46"/>
      <c r="C43" s="49" t="s">
        <v>70</v>
      </c>
      <c r="D43" s="4"/>
      <c r="E43" s="73">
        <v>59160</v>
      </c>
      <c r="F43" s="95">
        <v>0</v>
      </c>
      <c r="G43" s="73"/>
      <c r="H43" s="96">
        <v>0</v>
      </c>
      <c r="I43" s="96">
        <f>SUM(E43:H43)</f>
        <v>59160</v>
      </c>
      <c r="J43" s="96">
        <v>585492.75</v>
      </c>
    </row>
    <row r="44" spans="2:10" ht="27" customHeight="1" x14ac:dyDescent="0.25">
      <c r="B44" s="43"/>
      <c r="C44" s="49" t="s">
        <v>71</v>
      </c>
      <c r="D44" s="23"/>
      <c r="E44" s="99">
        <v>0</v>
      </c>
      <c r="F44" s="98">
        <v>0</v>
      </c>
      <c r="G44" s="99"/>
      <c r="H44" s="100">
        <v>0</v>
      </c>
      <c r="I44" s="100">
        <v>0</v>
      </c>
      <c r="J44" s="100"/>
    </row>
    <row r="45" spans="2:10" ht="15.75" thickBot="1" x14ac:dyDescent="0.3">
      <c r="B45" s="46"/>
      <c r="C45" s="44" t="s">
        <v>72</v>
      </c>
      <c r="E45" s="76">
        <v>0</v>
      </c>
      <c r="F45" s="97">
        <v>0</v>
      </c>
      <c r="G45" s="76"/>
      <c r="H45" s="81">
        <v>0</v>
      </c>
      <c r="I45" s="81">
        <v>0</v>
      </c>
      <c r="J45" s="81"/>
    </row>
    <row r="46" spans="2:10" ht="15.75" thickBot="1" x14ac:dyDescent="0.3">
      <c r="B46" s="46"/>
      <c r="C46" s="45" t="s">
        <v>73</v>
      </c>
      <c r="D46" s="4"/>
      <c r="E46" s="74">
        <f>SUM(E38:E44)</f>
        <v>59160</v>
      </c>
      <c r="F46" s="113">
        <v>0</v>
      </c>
      <c r="G46" s="74"/>
      <c r="H46" s="114">
        <v>0</v>
      </c>
      <c r="I46" s="114">
        <f>SUM(I43)</f>
        <v>59160</v>
      </c>
      <c r="J46" s="96">
        <f>J38+J43</f>
        <v>1569702.5899999999</v>
      </c>
    </row>
    <row r="47" spans="2:10" x14ac:dyDescent="0.25">
      <c r="B47" s="60"/>
      <c r="C47" s="61"/>
      <c r="D47" s="57"/>
      <c r="E47" s="57"/>
      <c r="F47" s="57"/>
      <c r="G47" s="57"/>
      <c r="H47" s="57"/>
      <c r="I47" s="57"/>
      <c r="J47" s="137"/>
    </row>
    <row r="48" spans="2:10" x14ac:dyDescent="0.25">
      <c r="B48" s="62"/>
      <c r="C48" s="63"/>
      <c r="D48" s="24"/>
      <c r="E48" s="24"/>
      <c r="F48" s="24"/>
      <c r="G48" s="24"/>
      <c r="H48" s="24"/>
      <c r="I48" s="24"/>
      <c r="J48" s="138"/>
    </row>
    <row r="49" spans="2:10" x14ac:dyDescent="0.25">
      <c r="B49" s="62"/>
      <c r="C49" s="63"/>
      <c r="D49" s="24"/>
      <c r="E49" s="24"/>
      <c r="F49" s="24"/>
      <c r="G49" s="24"/>
      <c r="H49" s="24"/>
      <c r="I49" s="24"/>
      <c r="J49" s="138"/>
    </row>
    <row r="50" spans="2:10" ht="25.5" customHeight="1" x14ac:dyDescent="0.25">
      <c r="B50" s="62"/>
      <c r="C50" s="63"/>
      <c r="D50" s="7"/>
      <c r="E50" s="50" t="s">
        <v>30</v>
      </c>
      <c r="F50" s="51" t="s">
        <v>32</v>
      </c>
      <c r="G50" s="50"/>
      <c r="H50" s="52" t="s">
        <v>46</v>
      </c>
      <c r="I50" s="52" t="s">
        <v>34</v>
      </c>
      <c r="J50" s="135" t="s">
        <v>35</v>
      </c>
    </row>
    <row r="51" spans="2:10" ht="15.75" thickBot="1" x14ac:dyDescent="0.3">
      <c r="B51" s="64"/>
      <c r="C51" s="65"/>
      <c r="D51" s="7"/>
      <c r="E51" s="53" t="s">
        <v>31</v>
      </c>
      <c r="F51" s="54" t="s">
        <v>31</v>
      </c>
      <c r="G51" s="53"/>
      <c r="H51" s="55" t="s">
        <v>31</v>
      </c>
      <c r="I51" s="55" t="s">
        <v>31</v>
      </c>
      <c r="J51" s="136" t="s">
        <v>31</v>
      </c>
    </row>
    <row r="52" spans="2:10" x14ac:dyDescent="0.25">
      <c r="B52" s="43"/>
      <c r="C52" s="44"/>
      <c r="D52" s="23"/>
      <c r="E52" s="30"/>
      <c r="F52" s="23"/>
      <c r="G52" s="30"/>
      <c r="H52" s="31"/>
      <c r="I52" s="31"/>
      <c r="J52" s="100"/>
    </row>
    <row r="53" spans="2:10" x14ac:dyDescent="0.25">
      <c r="B53" s="46"/>
      <c r="C53" s="45" t="s">
        <v>74</v>
      </c>
      <c r="D53" s="7"/>
      <c r="E53" s="8"/>
      <c r="F53" s="7"/>
      <c r="G53" s="8"/>
      <c r="H53" s="5"/>
      <c r="I53" s="5"/>
      <c r="J53" s="69"/>
    </row>
    <row r="54" spans="2:10" x14ac:dyDescent="0.25">
      <c r="B54" s="46"/>
      <c r="C54" s="44" t="s">
        <v>75</v>
      </c>
      <c r="D54" s="7"/>
      <c r="E54" s="67">
        <v>0</v>
      </c>
      <c r="F54" s="93">
        <v>0</v>
      </c>
      <c r="G54" s="67"/>
      <c r="H54" s="69">
        <v>0</v>
      </c>
      <c r="I54" s="69">
        <v>0</v>
      </c>
      <c r="J54" s="69">
        <v>0</v>
      </c>
    </row>
    <row r="55" spans="2:10" x14ac:dyDescent="0.25">
      <c r="B55" s="46"/>
      <c r="C55" s="44" t="s">
        <v>89</v>
      </c>
      <c r="D55" s="7"/>
      <c r="E55" s="67">
        <v>20725484.899999999</v>
      </c>
      <c r="F55" s="93">
        <v>0</v>
      </c>
      <c r="G55" s="67"/>
      <c r="H55" s="69">
        <v>0</v>
      </c>
      <c r="I55" s="68">
        <v>36159619.280000001</v>
      </c>
      <c r="J55" s="69">
        <v>0</v>
      </c>
    </row>
    <row r="56" spans="2:10" x14ac:dyDescent="0.25">
      <c r="B56" s="19"/>
      <c r="C56" s="56" t="s">
        <v>76</v>
      </c>
      <c r="D56" s="7"/>
      <c r="E56" s="116">
        <f>SUM(E55)</f>
        <v>20725484.899999999</v>
      </c>
      <c r="F56" s="9"/>
      <c r="G56" s="13"/>
      <c r="H56" s="117"/>
      <c r="I56" s="118">
        <f>SUM(I55)</f>
        <v>36159619.280000001</v>
      </c>
      <c r="J56" s="69">
        <v>0</v>
      </c>
    </row>
    <row r="57" spans="2:10" ht="26.25" x14ac:dyDescent="0.25">
      <c r="B57" s="35"/>
      <c r="C57" s="56" t="s">
        <v>90</v>
      </c>
      <c r="D57" s="33"/>
      <c r="E57" s="67">
        <v>0</v>
      </c>
      <c r="F57" s="119">
        <v>0</v>
      </c>
      <c r="G57" s="119"/>
      <c r="H57" s="93">
        <v>0</v>
      </c>
      <c r="I57" s="120">
        <v>0</v>
      </c>
      <c r="J57" s="67">
        <v>0</v>
      </c>
    </row>
    <row r="58" spans="2:10" x14ac:dyDescent="0.25">
      <c r="B58" s="7"/>
      <c r="C58" s="8"/>
      <c r="D58" s="7"/>
      <c r="E58" s="8"/>
      <c r="F58" s="15"/>
      <c r="G58" s="15"/>
      <c r="H58" s="7"/>
      <c r="I58" s="15"/>
      <c r="J58" s="67"/>
    </row>
    <row r="59" spans="2:10" ht="15.75" thickBot="1" x14ac:dyDescent="0.3">
      <c r="B59" s="7"/>
      <c r="C59" s="13" t="s">
        <v>77</v>
      </c>
      <c r="D59" s="7"/>
      <c r="E59" s="67">
        <v>0</v>
      </c>
      <c r="F59" s="120">
        <v>0</v>
      </c>
      <c r="G59" s="120"/>
      <c r="H59" s="93">
        <v>0</v>
      </c>
      <c r="I59" s="121">
        <v>0</v>
      </c>
      <c r="J59" s="67"/>
    </row>
    <row r="60" spans="2:10" ht="27" customHeight="1" x14ac:dyDescent="0.25">
      <c r="B60" s="43"/>
      <c r="C60" s="49" t="s">
        <v>78</v>
      </c>
      <c r="D60" s="23"/>
      <c r="E60" s="99"/>
      <c r="F60" s="98">
        <v>0</v>
      </c>
      <c r="G60" s="99"/>
      <c r="H60" s="98">
        <v>0</v>
      </c>
      <c r="I60" s="123">
        <f t="shared" ref="I60:I65" si="0">SUM(E60:H60)</f>
        <v>0</v>
      </c>
      <c r="J60" s="99"/>
    </row>
    <row r="61" spans="2:10" x14ac:dyDescent="0.25">
      <c r="B61" s="7"/>
      <c r="C61" s="8" t="s">
        <v>79</v>
      </c>
      <c r="D61" s="7"/>
      <c r="E61" s="67">
        <v>19547796.800000001</v>
      </c>
      <c r="F61" s="15"/>
      <c r="G61" s="15"/>
      <c r="H61" s="7"/>
      <c r="I61" s="68">
        <f t="shared" si="0"/>
        <v>19547796.800000001</v>
      </c>
      <c r="J61" s="67">
        <f>12945897.64+616771.8</f>
        <v>13562669.440000001</v>
      </c>
    </row>
    <row r="62" spans="2:10" x14ac:dyDescent="0.25">
      <c r="B62" s="7"/>
      <c r="C62" s="8" t="s">
        <v>80</v>
      </c>
      <c r="D62" s="7"/>
      <c r="E62" s="67">
        <v>2567476</v>
      </c>
      <c r="F62" s="15"/>
      <c r="G62" s="15"/>
      <c r="H62" s="7"/>
      <c r="I62" s="68">
        <f t="shared" si="0"/>
        <v>2567476</v>
      </c>
      <c r="J62" s="67">
        <v>485468.95</v>
      </c>
    </row>
    <row r="63" spans="2:10" x14ac:dyDescent="0.25">
      <c r="B63" s="7"/>
      <c r="C63" s="8" t="s">
        <v>81</v>
      </c>
      <c r="D63" s="7"/>
      <c r="E63" s="67">
        <v>2705179.98</v>
      </c>
      <c r="F63" s="15"/>
      <c r="G63" s="15"/>
      <c r="H63" s="7"/>
      <c r="I63" s="68">
        <f t="shared" si="0"/>
        <v>2705179.98</v>
      </c>
      <c r="J63" s="67">
        <v>1642249.64</v>
      </c>
    </row>
    <row r="64" spans="2:10" x14ac:dyDescent="0.25">
      <c r="B64" s="7"/>
      <c r="C64" s="8" t="s">
        <v>82</v>
      </c>
      <c r="D64" s="7"/>
      <c r="E64" s="67">
        <v>16958.849999999999</v>
      </c>
      <c r="F64" s="15"/>
      <c r="G64" s="15"/>
      <c r="H64" s="7"/>
      <c r="I64" s="68">
        <f t="shared" si="0"/>
        <v>16958.849999999999</v>
      </c>
      <c r="J64" s="67">
        <v>5562.52</v>
      </c>
    </row>
    <row r="65" spans="2:14" x14ac:dyDescent="0.25">
      <c r="B65" s="7"/>
      <c r="C65" s="8" t="s">
        <v>98</v>
      </c>
      <c r="D65" s="19"/>
      <c r="E65" s="70">
        <v>1184813.57</v>
      </c>
      <c r="F65" s="17"/>
      <c r="G65" s="17"/>
      <c r="H65" s="19"/>
      <c r="I65" s="126">
        <f t="shared" si="0"/>
        <v>1184813.57</v>
      </c>
      <c r="J65" s="70">
        <v>1338012.46</v>
      </c>
    </row>
    <row r="66" spans="2:14" ht="15.75" thickBot="1" x14ac:dyDescent="0.3">
      <c r="B66" s="7"/>
      <c r="C66" s="13" t="s">
        <v>83</v>
      </c>
      <c r="D66" s="58"/>
      <c r="E66" s="124">
        <f>SUM(E61:E65)</f>
        <v>26022225.200000003</v>
      </c>
      <c r="F66" s="59"/>
      <c r="G66" s="59"/>
      <c r="H66" s="58"/>
      <c r="I66" s="127">
        <f>SUM(I61:I65)</f>
        <v>26022225.200000003</v>
      </c>
      <c r="J66" s="127">
        <f>SUM(J61:J65)</f>
        <v>17033963.010000002</v>
      </c>
    </row>
    <row r="67" spans="2:14" x14ac:dyDescent="0.25">
      <c r="B67" s="7"/>
      <c r="C67" s="8"/>
      <c r="D67" s="35"/>
      <c r="E67" s="36"/>
      <c r="F67" s="33"/>
      <c r="G67" s="33"/>
      <c r="H67" s="35"/>
      <c r="I67" s="122"/>
      <c r="J67" s="134"/>
    </row>
    <row r="68" spans="2:14" ht="15.75" thickBot="1" x14ac:dyDescent="0.3">
      <c r="B68" s="7"/>
      <c r="C68" s="13" t="s">
        <v>84</v>
      </c>
      <c r="D68" s="58"/>
      <c r="E68" s="125">
        <f>E46+E56+E66</f>
        <v>46806870.100000001</v>
      </c>
      <c r="F68" s="59"/>
      <c r="G68" s="59"/>
      <c r="H68" s="58"/>
      <c r="I68" s="127">
        <f>I66+I56+I46</f>
        <v>62241004.480000004</v>
      </c>
      <c r="J68" s="139">
        <f>+J66+J46</f>
        <v>18603665.600000001</v>
      </c>
    </row>
    <row r="69" spans="2:14" x14ac:dyDescent="0.25">
      <c r="B69" s="7"/>
      <c r="C69" s="8"/>
      <c r="D69" s="35"/>
      <c r="E69" s="36"/>
      <c r="F69" s="33"/>
      <c r="G69" s="33"/>
      <c r="H69" s="35"/>
      <c r="I69" s="122"/>
      <c r="J69" s="134"/>
      <c r="N69" s="128">
        <f>I34-I68</f>
        <v>38484.519999988377</v>
      </c>
    </row>
    <row r="70" spans="2:14" x14ac:dyDescent="0.25">
      <c r="B70" s="7"/>
      <c r="C70" s="13" t="s">
        <v>85</v>
      </c>
      <c r="D70" s="7"/>
      <c r="E70" s="115"/>
      <c r="F70" s="15"/>
      <c r="G70" s="15"/>
      <c r="H70" s="7"/>
      <c r="I70" s="68">
        <f>I71-I72</f>
        <v>38484.520000000484</v>
      </c>
      <c r="J70" s="67"/>
    </row>
    <row r="71" spans="2:14" ht="15.75" thickBot="1" x14ac:dyDescent="0.3">
      <c r="B71" s="9" t="s">
        <v>86</v>
      </c>
      <c r="C71" s="8"/>
      <c r="D71" s="19"/>
      <c r="E71" s="70"/>
      <c r="F71" s="17"/>
      <c r="G71" s="17"/>
      <c r="H71" s="19"/>
      <c r="I71" s="131">
        <v>8039294.3700000001</v>
      </c>
      <c r="J71" s="70"/>
    </row>
    <row r="72" spans="2:14" ht="15.75" thickBot="1" x14ac:dyDescent="0.3">
      <c r="B72" s="9" t="s">
        <v>87</v>
      </c>
      <c r="C72" s="8"/>
      <c r="D72" s="40"/>
      <c r="E72" s="130"/>
      <c r="F72" s="18"/>
      <c r="G72" s="18"/>
      <c r="H72" s="40"/>
      <c r="I72" s="132">
        <v>8000809.8499999996</v>
      </c>
      <c r="J72" s="107"/>
      <c r="N72" s="129">
        <f>I71-N69</f>
        <v>8000809.8500000117</v>
      </c>
    </row>
    <row r="73" spans="2:14" ht="15.75" thickTop="1" x14ac:dyDescent="0.25"/>
    <row r="77" spans="2:14" x14ac:dyDescent="0.25">
      <c r="B77" s="19"/>
      <c r="C77" s="17"/>
      <c r="D77" s="17"/>
      <c r="E77" s="17"/>
      <c r="F77" s="17"/>
      <c r="G77" s="17"/>
      <c r="H77" s="17"/>
      <c r="I77" s="17"/>
      <c r="J77" s="70"/>
    </row>
    <row r="78" spans="2:14" x14ac:dyDescent="0.25">
      <c r="B78" s="34"/>
      <c r="C78" s="24"/>
      <c r="D78" s="24"/>
      <c r="E78" s="24"/>
      <c r="F78" s="24"/>
      <c r="G78" s="24"/>
      <c r="H78" s="24"/>
      <c r="I78" s="24"/>
      <c r="J78" s="76"/>
    </row>
    <row r="79" spans="2:14" x14ac:dyDescent="0.25">
      <c r="B79" s="34"/>
      <c r="C79" s="24"/>
      <c r="D79" s="41" t="s">
        <v>38</v>
      </c>
      <c r="E79" s="24"/>
      <c r="F79" s="24"/>
      <c r="G79" s="24"/>
      <c r="H79" s="24"/>
      <c r="I79" s="24"/>
      <c r="J79" s="76"/>
    </row>
    <row r="80" spans="2:14" x14ac:dyDescent="0.25">
      <c r="B80" s="34"/>
      <c r="C80" s="24"/>
      <c r="D80" s="24"/>
      <c r="E80" s="24"/>
      <c r="F80" s="24"/>
      <c r="G80" s="24"/>
      <c r="H80" s="24"/>
      <c r="I80" s="24"/>
      <c r="J80" s="76"/>
    </row>
    <row r="81" spans="2:10" x14ac:dyDescent="0.25">
      <c r="B81" s="34"/>
      <c r="C81" s="24"/>
      <c r="D81" s="24"/>
      <c r="E81" s="24"/>
      <c r="F81" s="24"/>
      <c r="G81" s="24"/>
      <c r="H81" s="24"/>
      <c r="I81" s="24"/>
      <c r="J81" s="76"/>
    </row>
    <row r="82" spans="2:10" x14ac:dyDescent="0.25">
      <c r="B82" s="34"/>
      <c r="C82" s="24"/>
      <c r="D82" s="24"/>
      <c r="E82" s="24"/>
      <c r="F82" s="24"/>
      <c r="G82" s="24"/>
      <c r="H82" s="24"/>
      <c r="I82" s="24"/>
      <c r="J82" s="76"/>
    </row>
    <row r="83" spans="2:10" x14ac:dyDescent="0.25">
      <c r="B83" s="34"/>
      <c r="C83" s="24" t="s">
        <v>39</v>
      </c>
      <c r="D83" s="24"/>
      <c r="E83" s="24"/>
      <c r="F83" s="24"/>
      <c r="G83" s="24"/>
      <c r="H83" s="24"/>
      <c r="I83" s="24"/>
      <c r="J83" s="76"/>
    </row>
    <row r="84" spans="2:10" x14ac:dyDescent="0.25">
      <c r="B84" s="34"/>
      <c r="C84" s="24"/>
      <c r="D84" s="24"/>
      <c r="E84" s="24"/>
      <c r="F84" s="24"/>
      <c r="G84" s="24"/>
      <c r="H84" s="24"/>
      <c r="I84" s="24"/>
      <c r="J84" s="76"/>
    </row>
    <row r="85" spans="2:10" x14ac:dyDescent="0.25">
      <c r="B85" s="34"/>
      <c r="C85" s="141" t="s">
        <v>102</v>
      </c>
      <c r="D85" s="141"/>
      <c r="E85" s="141"/>
      <c r="F85" s="141"/>
      <c r="G85" s="24"/>
      <c r="H85" s="24"/>
      <c r="I85" s="24"/>
      <c r="J85" s="76"/>
    </row>
    <row r="86" spans="2:10" x14ac:dyDescent="0.25">
      <c r="B86" s="34"/>
      <c r="C86" s="24"/>
      <c r="D86" s="24"/>
      <c r="E86" s="24"/>
      <c r="F86" s="24"/>
      <c r="G86" s="24"/>
      <c r="H86" s="24"/>
      <c r="I86" s="24"/>
      <c r="J86" s="76"/>
    </row>
    <row r="87" spans="2:10" x14ac:dyDescent="0.25">
      <c r="B87" s="34"/>
      <c r="C87" s="42" t="s">
        <v>40</v>
      </c>
      <c r="D87" s="24"/>
      <c r="E87" s="33"/>
      <c r="F87" s="33"/>
      <c r="G87" s="24" t="s">
        <v>41</v>
      </c>
      <c r="H87" s="33"/>
      <c r="I87" s="33" t="s">
        <v>104</v>
      </c>
      <c r="J87" s="134"/>
    </row>
    <row r="88" spans="2:10" x14ac:dyDescent="0.25">
      <c r="B88" s="34"/>
      <c r="C88" s="24"/>
      <c r="D88" s="24"/>
      <c r="E88" s="24"/>
      <c r="F88" s="24"/>
      <c r="G88" s="24"/>
      <c r="H88" s="24"/>
      <c r="I88" s="24"/>
      <c r="J88" s="76"/>
    </row>
    <row r="89" spans="2:10" x14ac:dyDescent="0.25">
      <c r="B89" s="34"/>
      <c r="C89" s="24"/>
      <c r="D89" s="24"/>
      <c r="E89" s="24"/>
      <c r="F89" s="24"/>
      <c r="G89" s="24"/>
      <c r="H89" s="24"/>
      <c r="I89" s="24"/>
      <c r="J89" s="76"/>
    </row>
    <row r="90" spans="2:10" x14ac:dyDescent="0.25">
      <c r="B90" s="34"/>
      <c r="C90" s="24"/>
      <c r="D90" s="24"/>
      <c r="E90" s="24"/>
      <c r="F90" s="24"/>
      <c r="G90" s="24"/>
      <c r="H90" s="24"/>
      <c r="I90" s="24"/>
      <c r="J90" s="76"/>
    </row>
    <row r="91" spans="2:10" x14ac:dyDescent="0.25">
      <c r="B91" s="34"/>
      <c r="C91" s="24"/>
      <c r="D91" s="24"/>
      <c r="E91" s="24"/>
      <c r="F91" s="24"/>
      <c r="G91" s="24"/>
      <c r="H91" s="24"/>
      <c r="I91" s="24"/>
      <c r="J91" s="76"/>
    </row>
    <row r="92" spans="2:10" x14ac:dyDescent="0.25">
      <c r="B92" s="34"/>
      <c r="C92" s="24"/>
      <c r="D92" s="41" t="s">
        <v>42</v>
      </c>
      <c r="E92" s="24"/>
      <c r="F92" s="24"/>
      <c r="G92" s="24"/>
      <c r="H92" s="24"/>
      <c r="I92" s="24"/>
      <c r="J92" s="76"/>
    </row>
    <row r="93" spans="2:10" x14ac:dyDescent="0.25">
      <c r="B93" s="34"/>
      <c r="C93" s="24"/>
      <c r="D93" s="24"/>
      <c r="E93" s="24"/>
      <c r="F93" s="24"/>
      <c r="G93" s="24"/>
      <c r="H93" s="24"/>
      <c r="I93" s="24"/>
      <c r="J93" s="76"/>
    </row>
    <row r="94" spans="2:10" x14ac:dyDescent="0.25">
      <c r="B94" s="34"/>
      <c r="C94" s="24"/>
      <c r="D94" s="24"/>
      <c r="E94" s="24"/>
      <c r="F94" s="24"/>
      <c r="G94" s="24"/>
      <c r="H94" s="24"/>
      <c r="I94" s="24"/>
      <c r="J94" s="76"/>
    </row>
    <row r="95" spans="2:10" x14ac:dyDescent="0.25">
      <c r="B95" s="34"/>
      <c r="C95" s="24"/>
      <c r="D95" s="24"/>
      <c r="E95" s="24"/>
      <c r="F95" s="24"/>
      <c r="G95" s="24"/>
      <c r="H95" s="24"/>
      <c r="I95" s="24"/>
      <c r="J95" s="76"/>
    </row>
    <row r="96" spans="2:10" x14ac:dyDescent="0.25">
      <c r="B96" s="34"/>
      <c r="C96" s="24" t="s">
        <v>43</v>
      </c>
      <c r="D96" s="24"/>
      <c r="E96" s="24"/>
      <c r="F96" s="24"/>
      <c r="G96" s="24"/>
      <c r="H96" s="24"/>
      <c r="I96" s="24"/>
      <c r="J96" s="76"/>
    </row>
    <row r="97" spans="2:10" x14ac:dyDescent="0.25">
      <c r="B97" s="34"/>
      <c r="C97" s="24"/>
      <c r="D97" s="24"/>
      <c r="E97" s="24"/>
      <c r="F97" s="24"/>
      <c r="G97" s="24"/>
      <c r="H97" s="24"/>
      <c r="I97" s="24"/>
      <c r="J97" s="76"/>
    </row>
    <row r="98" spans="2:10" x14ac:dyDescent="0.25">
      <c r="B98" s="34"/>
      <c r="C98" s="147" t="s">
        <v>101</v>
      </c>
      <c r="D98" s="147"/>
      <c r="E98" s="147"/>
      <c r="F98" s="147"/>
      <c r="G98" s="24"/>
      <c r="H98" s="24"/>
      <c r="I98" s="24"/>
      <c r="J98" s="76"/>
    </row>
    <row r="99" spans="2:10" x14ac:dyDescent="0.25">
      <c r="B99" s="34"/>
      <c r="C99" s="144" t="s">
        <v>103</v>
      </c>
      <c r="D99" s="144"/>
      <c r="E99" s="144"/>
      <c r="F99" s="144"/>
      <c r="G99" s="24"/>
      <c r="H99" s="24"/>
      <c r="I99" s="24"/>
      <c r="J99" s="76"/>
    </row>
    <row r="100" spans="2:10" x14ac:dyDescent="0.25">
      <c r="B100" s="34"/>
      <c r="C100" s="24"/>
      <c r="D100" s="24"/>
      <c r="E100" s="24"/>
      <c r="F100" s="24"/>
      <c r="G100" s="24"/>
      <c r="H100" s="24"/>
      <c r="I100" s="24"/>
      <c r="J100" s="76"/>
    </row>
    <row r="101" spans="2:10" x14ac:dyDescent="0.25">
      <c r="B101" s="34"/>
      <c r="C101" s="24" t="s">
        <v>40</v>
      </c>
      <c r="D101" s="33"/>
      <c r="E101" s="33"/>
      <c r="F101" s="33"/>
      <c r="G101" s="24"/>
      <c r="H101" s="24" t="s">
        <v>41</v>
      </c>
      <c r="I101" s="33" t="s">
        <v>104</v>
      </c>
      <c r="J101" s="134"/>
    </row>
    <row r="102" spans="2:10" x14ac:dyDescent="0.25">
      <c r="B102" s="34"/>
      <c r="C102" s="24"/>
      <c r="D102" s="24"/>
      <c r="E102" s="24"/>
      <c r="F102" s="24"/>
      <c r="G102" s="24"/>
      <c r="H102" s="24"/>
      <c r="I102" s="24"/>
      <c r="J102" s="76"/>
    </row>
    <row r="103" spans="2:10" x14ac:dyDescent="0.25">
      <c r="B103" s="35"/>
      <c r="C103" s="33"/>
      <c r="D103" s="33"/>
      <c r="E103" s="33"/>
      <c r="F103" s="33"/>
      <c r="G103" s="33"/>
      <c r="H103" s="33"/>
      <c r="I103" s="33"/>
      <c r="J103" s="134"/>
    </row>
  </sheetData>
  <mergeCells count="8">
    <mergeCell ref="C85:F85"/>
    <mergeCell ref="C98:F98"/>
    <mergeCell ref="C99:F99"/>
    <mergeCell ref="C1:J1"/>
    <mergeCell ref="D4:H4"/>
    <mergeCell ref="D6:H6"/>
    <mergeCell ref="C5:I5"/>
    <mergeCell ref="D3:H3"/>
  </mergeCells>
  <pageMargins left="0.31496062992125984" right="0.19685039370078741" top="0.19685039370078741" bottom="0.15748031496062992" header="0.19685039370078741" footer="0.11811023622047245"/>
  <pageSetup scale="90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POSICION FINANCIERA</vt:lpstr>
      <vt:lpstr>DO DE ACTIVIDADES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Finanzas-inge</dc:creator>
  <cp:lastModifiedBy>EDUARDO</cp:lastModifiedBy>
  <cp:lastPrinted>2017-04-19T18:25:29Z</cp:lastPrinted>
  <dcterms:created xsi:type="dcterms:W3CDTF">2016-04-04T14:52:48Z</dcterms:created>
  <dcterms:modified xsi:type="dcterms:W3CDTF">2017-04-24T16:43:27Z</dcterms:modified>
</cp:coreProperties>
</file>